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D - LGBA\Municipalities\03. Allocations\2023-24\"/>
    </mc:Choice>
  </mc:AlternateContent>
  <bookViews>
    <workbookView xWindow="0" yWindow="0" windowWidth="19200" windowHeight="6550"/>
  </bookViews>
  <sheets>
    <sheet name="Summary" sheetId="1" r:id="rId1"/>
    <sheet name="DC37" sheetId="2" r:id="rId2"/>
    <sheet name="DC38" sheetId="3" r:id="rId3"/>
    <sheet name="DC39" sheetId="4" r:id="rId4"/>
    <sheet name="DC40" sheetId="5" r:id="rId5"/>
    <sheet name="NW371" sheetId="6" r:id="rId6"/>
    <sheet name="NW372" sheetId="7" r:id="rId7"/>
    <sheet name="NW373" sheetId="8" r:id="rId8"/>
    <sheet name="NW374" sheetId="9" r:id="rId9"/>
    <sheet name="NW375" sheetId="10" r:id="rId10"/>
    <sheet name="NW381" sheetId="11" r:id="rId11"/>
    <sheet name="NW382" sheetId="12" r:id="rId12"/>
    <sheet name="NW383" sheetId="13" r:id="rId13"/>
    <sheet name="NW384" sheetId="14" r:id="rId14"/>
    <sheet name="NW385" sheetId="15" r:id="rId15"/>
    <sheet name="NW392" sheetId="16" r:id="rId16"/>
    <sheet name="NW393" sheetId="17" r:id="rId17"/>
    <sheet name="NW394" sheetId="18" r:id="rId18"/>
    <sheet name="NW396" sheetId="19" r:id="rId19"/>
    <sheet name="NW397" sheetId="20" r:id="rId20"/>
    <sheet name="NW403" sheetId="21" r:id="rId21"/>
    <sheet name="NW404" sheetId="22" r:id="rId22"/>
    <sheet name="NW405" sheetId="23" r:id="rId23"/>
  </sheets>
  <definedNames>
    <definedName name="_xlnm.Print_Area" localSheetId="1">'DC37'!$A$1:$H$180</definedName>
    <definedName name="_xlnm.Print_Area" localSheetId="2">'DC38'!$A$1:$H$180</definedName>
    <definedName name="_xlnm.Print_Area" localSheetId="3">'DC39'!$A$1:$H$180</definedName>
    <definedName name="_xlnm.Print_Area" localSheetId="4">'DC40'!$A$1:$H$180</definedName>
    <definedName name="_xlnm.Print_Area" localSheetId="5">'NW371'!$A$1:$H$180</definedName>
    <definedName name="_xlnm.Print_Area" localSheetId="6">'NW372'!$A$1:$H$180</definedName>
    <definedName name="_xlnm.Print_Area" localSheetId="7">'NW373'!$A$1:$H$180</definedName>
    <definedName name="_xlnm.Print_Area" localSheetId="8">'NW374'!$A$1:$H$180</definedName>
    <definedName name="_xlnm.Print_Area" localSheetId="9">'NW375'!$A$1:$H$180</definedName>
    <definedName name="_xlnm.Print_Area" localSheetId="10">'NW381'!$A$1:$H$180</definedName>
    <definedName name="_xlnm.Print_Area" localSheetId="11">'NW382'!$A$1:$H$180</definedName>
    <definedName name="_xlnm.Print_Area" localSheetId="12">'NW383'!$A$1:$H$180</definedName>
    <definedName name="_xlnm.Print_Area" localSheetId="13">'NW384'!$A$1:$H$180</definedName>
    <definedName name="_xlnm.Print_Area" localSheetId="14">'NW385'!$A$1:$H$180</definedName>
    <definedName name="_xlnm.Print_Area" localSheetId="15">'NW392'!$A$1:$H$180</definedName>
    <definedName name="_xlnm.Print_Area" localSheetId="16">'NW393'!$A$1:$H$180</definedName>
    <definedName name="_xlnm.Print_Area" localSheetId="17">'NW394'!$A$1:$H$180</definedName>
    <definedName name="_xlnm.Print_Area" localSheetId="18">'NW396'!$A$1:$H$180</definedName>
    <definedName name="_xlnm.Print_Area" localSheetId="19">'NW397'!$A$1:$H$180</definedName>
    <definedName name="_xlnm.Print_Area" localSheetId="20">'NW403'!$A$1:$H$180</definedName>
    <definedName name="_xlnm.Print_Area" localSheetId="21">'NW404'!$A$1:$H$180</definedName>
    <definedName name="_xlnm.Print_Area" localSheetId="22">'NW405'!$A$1:$H$180</definedName>
    <definedName name="_xlnm.Print_Area" localSheetId="0">Summary!$A$1:$H$180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8" i="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H41" i="14" s="1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H41" i="22" s="1"/>
  <c r="G39" i="22"/>
  <c r="F39" i="22"/>
  <c r="H39" i="23"/>
  <c r="G39" i="23"/>
  <c r="F39" i="23"/>
  <c r="H39" i="1"/>
  <c r="G39" i="1"/>
  <c r="F39" i="1"/>
  <c r="H32" i="2"/>
  <c r="G32" i="2"/>
  <c r="G41" i="2" s="1"/>
  <c r="F32" i="2"/>
  <c r="H32" i="3"/>
  <c r="H41" i="3" s="1"/>
  <c r="G32" i="3"/>
  <c r="F32" i="3"/>
  <c r="F41" i="3" s="1"/>
  <c r="H32" i="4"/>
  <c r="H41" i="4" s="1"/>
  <c r="G32" i="4"/>
  <c r="G41" i="4" s="1"/>
  <c r="F32" i="4"/>
  <c r="H32" i="5"/>
  <c r="H41" i="5" s="1"/>
  <c r="G32" i="5"/>
  <c r="F32" i="5"/>
  <c r="F41" i="5" s="1"/>
  <c r="H32" i="6"/>
  <c r="G32" i="6"/>
  <c r="G41" i="6" s="1"/>
  <c r="F32" i="6"/>
  <c r="F41" i="6" s="1"/>
  <c r="H32" i="7"/>
  <c r="H41" i="7" s="1"/>
  <c r="G32" i="7"/>
  <c r="F32" i="7"/>
  <c r="F41" i="7" s="1"/>
  <c r="H32" i="8"/>
  <c r="G32" i="8"/>
  <c r="G41" i="8" s="1"/>
  <c r="F32" i="8"/>
  <c r="H32" i="9"/>
  <c r="H41" i="9" s="1"/>
  <c r="G32" i="9"/>
  <c r="G41" i="9" s="1"/>
  <c r="F32" i="9"/>
  <c r="F41" i="9" s="1"/>
  <c r="H32" i="10"/>
  <c r="G32" i="10"/>
  <c r="G41" i="10" s="1"/>
  <c r="F32" i="10"/>
  <c r="H32" i="11"/>
  <c r="H41" i="11" s="1"/>
  <c r="G32" i="11"/>
  <c r="F32" i="11"/>
  <c r="F41" i="11" s="1"/>
  <c r="H32" i="12"/>
  <c r="H41" i="12" s="1"/>
  <c r="G32" i="12"/>
  <c r="G41" i="12" s="1"/>
  <c r="F32" i="12"/>
  <c r="H32" i="13"/>
  <c r="H41" i="13" s="1"/>
  <c r="G32" i="13"/>
  <c r="F32" i="13"/>
  <c r="F41" i="13" s="1"/>
  <c r="H32" i="14"/>
  <c r="G32" i="14"/>
  <c r="G41" i="14" s="1"/>
  <c r="F32" i="14"/>
  <c r="F41" i="14" s="1"/>
  <c r="H32" i="15"/>
  <c r="H41" i="15" s="1"/>
  <c r="G32" i="15"/>
  <c r="F32" i="15"/>
  <c r="F41" i="15" s="1"/>
  <c r="H32" i="16"/>
  <c r="G32" i="16"/>
  <c r="G41" i="16" s="1"/>
  <c r="F32" i="16"/>
  <c r="H32" i="17"/>
  <c r="H41" i="17" s="1"/>
  <c r="G32" i="17"/>
  <c r="G41" i="17" s="1"/>
  <c r="F32" i="17"/>
  <c r="F41" i="17" s="1"/>
  <c r="H32" i="18"/>
  <c r="G32" i="18"/>
  <c r="G41" i="18" s="1"/>
  <c r="F32" i="18"/>
  <c r="F41" i="18" s="1"/>
  <c r="H32" i="19"/>
  <c r="H41" i="19" s="1"/>
  <c r="G32" i="19"/>
  <c r="F32" i="19"/>
  <c r="F41" i="19" s="1"/>
  <c r="H32" i="20"/>
  <c r="H41" i="20" s="1"/>
  <c r="G32" i="20"/>
  <c r="G41" i="20" s="1"/>
  <c r="F32" i="20"/>
  <c r="H32" i="21"/>
  <c r="H41" i="21" s="1"/>
  <c r="G32" i="21"/>
  <c r="G41" i="21" s="1"/>
  <c r="F32" i="21"/>
  <c r="F41" i="21" s="1"/>
  <c r="H32" i="22"/>
  <c r="G32" i="22"/>
  <c r="G41" i="22" s="1"/>
  <c r="F32" i="22"/>
  <c r="F41" i="22" s="1"/>
  <c r="H32" i="23"/>
  <c r="H41" i="23" s="1"/>
  <c r="G32" i="23"/>
  <c r="F32" i="23"/>
  <c r="F41" i="23" s="1"/>
  <c r="H32" i="1"/>
  <c r="G32" i="1"/>
  <c r="G41" i="1" s="1"/>
  <c r="F32" i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1"/>
  <c r="G20" i="1"/>
  <c r="F20" i="1"/>
  <c r="H7" i="2"/>
  <c r="H30" i="2" s="1"/>
  <c r="G7" i="2"/>
  <c r="F7" i="2"/>
  <c r="F30" i="2" s="1"/>
  <c r="H7" i="3"/>
  <c r="H30" i="3" s="1"/>
  <c r="G7" i="3"/>
  <c r="G30" i="3" s="1"/>
  <c r="F7" i="3"/>
  <c r="H7" i="4"/>
  <c r="H30" i="4" s="1"/>
  <c r="G7" i="4"/>
  <c r="F7" i="4"/>
  <c r="F30" i="4" s="1"/>
  <c r="H7" i="5"/>
  <c r="G7" i="5"/>
  <c r="G30" i="5" s="1"/>
  <c r="F7" i="5"/>
  <c r="F30" i="5" s="1"/>
  <c r="H7" i="6"/>
  <c r="H30" i="6" s="1"/>
  <c r="G7" i="6"/>
  <c r="F7" i="6"/>
  <c r="F30" i="6" s="1"/>
  <c r="F42" i="6" s="1"/>
  <c r="H7" i="7"/>
  <c r="G7" i="7"/>
  <c r="G30" i="7" s="1"/>
  <c r="F7" i="7"/>
  <c r="H7" i="8"/>
  <c r="H30" i="8" s="1"/>
  <c r="G7" i="8"/>
  <c r="G30" i="8" s="1"/>
  <c r="F7" i="8"/>
  <c r="F30" i="8" s="1"/>
  <c r="H7" i="9"/>
  <c r="G7" i="9"/>
  <c r="G30" i="9" s="1"/>
  <c r="F7" i="9"/>
  <c r="H7" i="10"/>
  <c r="H30" i="10" s="1"/>
  <c r="G7" i="10"/>
  <c r="F7" i="10"/>
  <c r="F30" i="10" s="1"/>
  <c r="H7" i="11"/>
  <c r="H30" i="11" s="1"/>
  <c r="G7" i="11"/>
  <c r="G30" i="11" s="1"/>
  <c r="F7" i="11"/>
  <c r="H7" i="12"/>
  <c r="H30" i="12" s="1"/>
  <c r="H42" i="12" s="1"/>
  <c r="G7" i="12"/>
  <c r="F7" i="12"/>
  <c r="F30" i="12" s="1"/>
  <c r="H7" i="13"/>
  <c r="G7" i="13"/>
  <c r="G30" i="13" s="1"/>
  <c r="F7" i="13"/>
  <c r="F30" i="13" s="1"/>
  <c r="H7" i="14"/>
  <c r="H30" i="14" s="1"/>
  <c r="H42" i="14" s="1"/>
  <c r="G7" i="14"/>
  <c r="F7" i="14"/>
  <c r="F30" i="14" s="1"/>
  <c r="H7" i="15"/>
  <c r="G7" i="15"/>
  <c r="G30" i="15" s="1"/>
  <c r="F7" i="15"/>
  <c r="H7" i="16"/>
  <c r="H30" i="16" s="1"/>
  <c r="G7" i="16"/>
  <c r="G30" i="16" s="1"/>
  <c r="F7" i="16"/>
  <c r="F30" i="16" s="1"/>
  <c r="H7" i="17"/>
  <c r="G7" i="17"/>
  <c r="G30" i="17" s="1"/>
  <c r="F7" i="17"/>
  <c r="H7" i="18"/>
  <c r="H30" i="18" s="1"/>
  <c r="G7" i="18"/>
  <c r="F7" i="18"/>
  <c r="F30" i="18" s="1"/>
  <c r="H7" i="19"/>
  <c r="H30" i="19" s="1"/>
  <c r="G7" i="19"/>
  <c r="G30" i="19" s="1"/>
  <c r="F7" i="19"/>
  <c r="H7" i="20"/>
  <c r="H30" i="20" s="1"/>
  <c r="H42" i="20" s="1"/>
  <c r="G7" i="20"/>
  <c r="F7" i="20"/>
  <c r="F30" i="20" s="1"/>
  <c r="H7" i="21"/>
  <c r="G7" i="21"/>
  <c r="G30" i="21" s="1"/>
  <c r="F7" i="21"/>
  <c r="F30" i="21" s="1"/>
  <c r="H7" i="22"/>
  <c r="H30" i="22" s="1"/>
  <c r="H42" i="22" s="1"/>
  <c r="G7" i="22"/>
  <c r="F7" i="22"/>
  <c r="F30" i="22" s="1"/>
  <c r="H7" i="23"/>
  <c r="G7" i="23"/>
  <c r="G30" i="23" s="1"/>
  <c r="F7" i="23"/>
  <c r="H7" i="1"/>
  <c r="H30" i="1" s="1"/>
  <c r="G7" i="1"/>
  <c r="G30" i="1" s="1"/>
  <c r="F7" i="1"/>
  <c r="F30" i="1" s="1"/>
  <c r="H45" i="7" l="1"/>
  <c r="H118" i="7" s="1"/>
  <c r="F45" i="18"/>
  <c r="F118" i="18" s="1"/>
  <c r="G45" i="9"/>
  <c r="G118" i="9" s="1"/>
  <c r="G45" i="17"/>
  <c r="G118" i="17" s="1"/>
  <c r="F45" i="19"/>
  <c r="F118" i="19" s="1"/>
  <c r="H45" i="23"/>
  <c r="H118" i="23" s="1"/>
  <c r="G45" i="13"/>
  <c r="G118" i="13" s="1"/>
  <c r="H45" i="12"/>
  <c r="H118" i="12" s="1"/>
  <c r="G45" i="11"/>
  <c r="G118" i="11" s="1"/>
  <c r="F42" i="4"/>
  <c r="G45" i="18"/>
  <c r="G118" i="18" s="1"/>
  <c r="G30" i="22"/>
  <c r="G42" i="22" s="1"/>
  <c r="F30" i="19"/>
  <c r="F42" i="19" s="1"/>
  <c r="H30" i="17"/>
  <c r="G30" i="14"/>
  <c r="G42" i="14" s="1"/>
  <c r="F30" i="11"/>
  <c r="F42" i="11" s="1"/>
  <c r="H30" i="9"/>
  <c r="H42" i="9" s="1"/>
  <c r="G30" i="6"/>
  <c r="G42" i="6" s="1"/>
  <c r="F30" i="3"/>
  <c r="G41" i="23"/>
  <c r="F41" i="20"/>
  <c r="H41" i="18"/>
  <c r="H42" i="18" s="1"/>
  <c r="G41" i="15"/>
  <c r="F41" i="12"/>
  <c r="F42" i="12" s="1"/>
  <c r="H41" i="10"/>
  <c r="G41" i="7"/>
  <c r="F41" i="4"/>
  <c r="H41" i="2"/>
  <c r="H45" i="15"/>
  <c r="H118" i="15" s="1"/>
  <c r="G45" i="5"/>
  <c r="G118" i="5" s="1"/>
  <c r="H45" i="4"/>
  <c r="H118" i="4" s="1"/>
  <c r="G45" i="3"/>
  <c r="G118" i="3" s="1"/>
  <c r="G42" i="1"/>
  <c r="F42" i="21"/>
  <c r="G42" i="16"/>
  <c r="F42" i="13"/>
  <c r="G42" i="8"/>
  <c r="G45" i="15"/>
  <c r="G118" i="15" s="1"/>
  <c r="F45" i="10"/>
  <c r="F118" i="10" s="1"/>
  <c r="F45" i="9"/>
  <c r="F118" i="9" s="1"/>
  <c r="H45" i="22"/>
  <c r="H118" i="22" s="1"/>
  <c r="G45" i="12"/>
  <c r="G118" i="12" s="1"/>
  <c r="G45" i="7"/>
  <c r="G118" i="7" s="1"/>
  <c r="F45" i="2"/>
  <c r="F118" i="2" s="1"/>
  <c r="F30" i="23"/>
  <c r="F42" i="23" s="1"/>
  <c r="H30" i="21"/>
  <c r="G30" i="18"/>
  <c r="G42" i="18" s="1"/>
  <c r="F30" i="15"/>
  <c r="F42" i="15" s="1"/>
  <c r="H30" i="13"/>
  <c r="G30" i="10"/>
  <c r="G42" i="10" s="1"/>
  <c r="F30" i="7"/>
  <c r="H30" i="5"/>
  <c r="H42" i="5" s="1"/>
  <c r="G30" i="2"/>
  <c r="G42" i="2" s="1"/>
  <c r="F41" i="1"/>
  <c r="G41" i="19"/>
  <c r="F41" i="16"/>
  <c r="F42" i="16" s="1"/>
  <c r="G41" i="11"/>
  <c r="F41" i="8"/>
  <c r="F42" i="8" s="1"/>
  <c r="H41" i="6"/>
  <c r="G41" i="3"/>
  <c r="G45" i="4"/>
  <c r="G118" i="4" s="1"/>
  <c r="H30" i="23"/>
  <c r="G30" i="20"/>
  <c r="G42" i="20" s="1"/>
  <c r="F30" i="17"/>
  <c r="F42" i="17" s="1"/>
  <c r="H30" i="15"/>
  <c r="H42" i="15" s="1"/>
  <c r="G30" i="12"/>
  <c r="G42" i="12" s="1"/>
  <c r="F30" i="9"/>
  <c r="H30" i="7"/>
  <c r="H42" i="7" s="1"/>
  <c r="G30" i="4"/>
  <c r="G42" i="4" s="1"/>
  <c r="H41" i="1"/>
  <c r="H42" i="1" s="1"/>
  <c r="H41" i="16"/>
  <c r="H42" i="16" s="1"/>
  <c r="G41" i="13"/>
  <c r="F41" i="10"/>
  <c r="F42" i="10" s="1"/>
  <c r="H41" i="8"/>
  <c r="G41" i="5"/>
  <c r="F41" i="2"/>
  <c r="G45" i="23"/>
  <c r="G118" i="23" s="1"/>
  <c r="G45" i="21"/>
  <c r="G118" i="21" s="1"/>
  <c r="G45" i="19"/>
  <c r="G118" i="19" s="1"/>
  <c r="F45" i="1"/>
  <c r="F118" i="1" s="1"/>
  <c r="G45" i="1"/>
  <c r="G118" i="1" s="1"/>
  <c r="H45" i="21"/>
  <c r="H118" i="21" s="1"/>
  <c r="H45" i="20"/>
  <c r="H118" i="20" s="1"/>
  <c r="F45" i="17"/>
  <c r="F118" i="17" s="1"/>
  <c r="F45" i="16"/>
  <c r="F118" i="16" s="1"/>
  <c r="F45" i="15"/>
  <c r="F118" i="15" s="1"/>
  <c r="H45" i="13"/>
  <c r="H118" i="13" s="1"/>
  <c r="G45" i="10"/>
  <c r="G118" i="10" s="1"/>
  <c r="H45" i="10"/>
  <c r="H118" i="10" s="1"/>
  <c r="F45" i="8"/>
  <c r="F118" i="8" s="1"/>
  <c r="F45" i="7"/>
  <c r="F118" i="7" s="1"/>
  <c r="H45" i="5"/>
  <c r="H118" i="5" s="1"/>
  <c r="G45" i="2"/>
  <c r="G118" i="2" s="1"/>
  <c r="H45" i="2"/>
  <c r="H118" i="2" s="1"/>
  <c r="F45" i="23"/>
  <c r="F118" i="23" s="1"/>
  <c r="F45" i="22"/>
  <c r="F118" i="22" s="1"/>
  <c r="G45" i="22"/>
  <c r="G118" i="22" s="1"/>
  <c r="H45" i="19"/>
  <c r="H118" i="19" s="1"/>
  <c r="H45" i="18"/>
  <c r="H118" i="18" s="1"/>
  <c r="G45" i="16"/>
  <c r="G118" i="16" s="1"/>
  <c r="F45" i="14"/>
  <c r="F118" i="14" s="1"/>
  <c r="F45" i="13"/>
  <c r="F118" i="13" s="1"/>
  <c r="H45" i="11"/>
  <c r="H118" i="11" s="1"/>
  <c r="G45" i="8"/>
  <c r="G118" i="8" s="1"/>
  <c r="H45" i="8"/>
  <c r="H118" i="8" s="1"/>
  <c r="F45" i="6"/>
  <c r="F118" i="6" s="1"/>
  <c r="F45" i="5"/>
  <c r="F118" i="5" s="1"/>
  <c r="H45" i="3"/>
  <c r="H118" i="3" s="1"/>
  <c r="H45" i="1"/>
  <c r="H118" i="1" s="1"/>
  <c r="F45" i="21"/>
  <c r="F118" i="21" s="1"/>
  <c r="F45" i="20"/>
  <c r="F118" i="20" s="1"/>
  <c r="G45" i="20"/>
  <c r="G118" i="20" s="1"/>
  <c r="H45" i="17"/>
  <c r="H118" i="17" s="1"/>
  <c r="H45" i="16"/>
  <c r="H118" i="16" s="1"/>
  <c r="G45" i="14"/>
  <c r="G118" i="14" s="1"/>
  <c r="H45" i="14"/>
  <c r="H118" i="14" s="1"/>
  <c r="F45" i="12"/>
  <c r="F118" i="12" s="1"/>
  <c r="F45" i="11"/>
  <c r="F118" i="11" s="1"/>
  <c r="H45" i="9"/>
  <c r="H118" i="9" s="1"/>
  <c r="G45" i="6"/>
  <c r="G118" i="6" s="1"/>
  <c r="H45" i="6"/>
  <c r="H118" i="6" s="1"/>
  <c r="F45" i="4"/>
  <c r="F118" i="4" s="1"/>
  <c r="F45" i="3"/>
  <c r="F118" i="3" s="1"/>
  <c r="F42" i="1"/>
  <c r="G42" i="23"/>
  <c r="F42" i="20"/>
  <c r="G42" i="19"/>
  <c r="G42" i="15"/>
  <c r="G42" i="11"/>
  <c r="H42" i="10"/>
  <c r="G42" i="7"/>
  <c r="H42" i="6"/>
  <c r="G42" i="3"/>
  <c r="H42" i="2"/>
  <c r="H42" i="23"/>
  <c r="H42" i="19"/>
  <c r="H42" i="11"/>
  <c r="F42" i="9"/>
  <c r="F42" i="5"/>
  <c r="H42" i="3"/>
  <c r="F42" i="22"/>
  <c r="G42" i="17"/>
  <c r="F42" i="14"/>
  <c r="G42" i="13"/>
  <c r="G42" i="9"/>
  <c r="H42" i="8"/>
  <c r="G42" i="5"/>
  <c r="H42" i="4"/>
  <c r="F42" i="2"/>
  <c r="H42" i="21"/>
  <c r="H42" i="17"/>
  <c r="H42" i="13"/>
  <c r="F42" i="7"/>
  <c r="F42" i="3"/>
  <c r="G42" i="21"/>
  <c r="F42" i="18"/>
</calcChain>
</file>

<file path=xl/sharedStrings.xml><?xml version="1.0" encoding="utf-8"?>
<sst xmlns="http://schemas.openxmlformats.org/spreadsheetml/2006/main" count="1311" uniqueCount="70">
  <si>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</si>
  <si>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</si>
  <si>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</si>
  <si>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</si>
  <si>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</si>
  <si>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</si>
  <si>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</si>
  <si>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</si>
  <si>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</si>
  <si>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</si>
  <si>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</si>
  <si>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</si>
  <si>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</si>
  <si>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</si>
  <si>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</si>
  <si>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</si>
  <si>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</si>
  <si>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</si>
  <si>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</si>
  <si>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</si>
  <si>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</si>
  <si>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</si>
  <si>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</si>
  <si>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</si>
  <si>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</si>
  <si>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</si>
  <si>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</si>
  <si>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</si>
  <si>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</si>
  <si>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</si>
  <si>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</si>
  <si>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</si>
  <si>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</si>
  <si>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</si>
  <si>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</si>
  <si>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</si>
  <si>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</si>
  <si>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</si>
  <si>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</si>
  <si>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</si>
  <si>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</si>
  <si>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</si>
  <si>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DC37   Bojanala Platinum</t>
  </si>
  <si>
    <t xml:space="preserve">
C DC38   Ngaka Modiri Molema</t>
  </si>
  <si>
    <t xml:space="preserve">
C DC39   Dr Ruth Segomotsi Mompati</t>
  </si>
  <si>
    <t xml:space="preserve">
C DC40   Dr Kenneth Kaunda</t>
  </si>
  <si>
    <t xml:space="preserve">
B NW371  Moretele</t>
  </si>
  <si>
    <t xml:space="preserve">
B NW372  Madibeng</t>
  </si>
  <si>
    <t xml:space="preserve">
B NW373  Rustenburg</t>
  </si>
  <si>
    <t xml:space="preserve">
B NW374  Kgetlengrivier</t>
  </si>
  <si>
    <t xml:space="preserve">
B NW375  Moses Kotane</t>
  </si>
  <si>
    <t xml:space="preserve">
B NW381  Ratlou</t>
  </si>
  <si>
    <t xml:space="preserve">
B NW382  Tswaing</t>
  </si>
  <si>
    <t xml:space="preserve">
B NW383  Mafikeng</t>
  </si>
  <si>
    <t xml:space="preserve">
B NW384  Ditsobotla</t>
  </si>
  <si>
    <t xml:space="preserve">
B NW385  Ramotshere Moiloa</t>
  </si>
  <si>
    <t xml:space="preserve">
B NW392  Naledi (NW)</t>
  </si>
  <si>
    <t xml:space="preserve">
B NW393  Mamusa</t>
  </si>
  <si>
    <t xml:space="preserve">
B NW394  Greater Taung</t>
  </si>
  <si>
    <t xml:space="preserve">
B NW396  Lekwa-Teemane</t>
  </si>
  <si>
    <t xml:space="preserve">
B NW397  Kagisano-Molopo</t>
  </si>
  <si>
    <t xml:space="preserve">
B NW403  City of Matlosana</t>
  </si>
  <si>
    <t xml:space="preserve">
B NW404  Maquassi Hills</t>
  </si>
  <si>
    <t xml:space="preserve">
B NW405  J B Marks</t>
  </si>
  <si>
    <t>Transfers from Provincial Departments</t>
  </si>
  <si>
    <t>Municipal Allocations from Provincial Departments</t>
  </si>
  <si>
    <t>of which</t>
  </si>
  <si>
    <t>Total: Transfers from Provincial Departments</t>
  </si>
  <si>
    <t>COMMUNITY / PUBLIC LIBRARY &amp; INFORMATION SERVICES</t>
  </si>
  <si>
    <t xml:space="preserve">DEPARTMENT OF ARTS, CULTURE, SPORTS, and RECREATION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</si>
</sst>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abSelected="1" workbookViewId="0">
      <selection activeCell="K48" sqref="K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8237443000</v>
      </c>
      <c r="G5" s="3">
        <v>8928461000</v>
      </c>
      <c r="H5" s="3">
        <v>9420025000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3270443000</v>
      </c>
      <c r="G7" s="4">
        <f>SUM(G8:G19)</f>
        <v>3534560000</v>
      </c>
      <c r="H7" s="4">
        <f>SUM(H8:H19)</f>
        <v>3682648000</v>
      </c>
    </row>
    <row r="8" spans="5:8" ht="13" x14ac:dyDescent="0.3">
      <c r="E8" s="26" t="s">
        <v>11</v>
      </c>
      <c r="F8" s="11">
        <v>2109366000</v>
      </c>
      <c r="G8" s="11">
        <v>2186881000</v>
      </c>
      <c r="H8" s="11">
        <v>2287487000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257603000</v>
      </c>
      <c r="G10" s="19">
        <v>258073000</v>
      </c>
      <c r="H10" s="19">
        <v>253484000</v>
      </c>
    </row>
    <row r="11" spans="5:8" ht="13" x14ac:dyDescent="0.3">
      <c r="E11" s="26" t="s">
        <v>14</v>
      </c>
      <c r="F11" s="11">
        <v>96543000</v>
      </c>
      <c r="G11" s="11">
        <v>143750000</v>
      </c>
      <c r="H11" s="11">
        <v>150190000</v>
      </c>
    </row>
    <row r="12" spans="5:8" ht="13" x14ac:dyDescent="0.3">
      <c r="E12" s="26" t="s">
        <v>15</v>
      </c>
      <c r="F12" s="19">
        <v>47869000</v>
      </c>
      <c r="G12" s="19">
        <v>47000000</v>
      </c>
      <c r="H12" s="19">
        <v>47000000</v>
      </c>
    </row>
    <row r="13" spans="5:8" ht="13" x14ac:dyDescent="0.3">
      <c r="E13" s="26" t="s">
        <v>16</v>
      </c>
      <c r="F13" s="19">
        <v>10432000</v>
      </c>
      <c r="G13" s="19">
        <v>11008000</v>
      </c>
      <c r="H13" s="19">
        <v>11501000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340000000</v>
      </c>
      <c r="G15" s="11">
        <v>460867000</v>
      </c>
      <c r="H15" s="11">
        <v>486986000</v>
      </c>
    </row>
    <row r="16" spans="5:8" ht="13" x14ac:dyDescent="0.3">
      <c r="E16" s="26" t="s">
        <v>19</v>
      </c>
      <c r="F16" s="11">
        <v>408630000</v>
      </c>
      <c r="G16" s="11">
        <v>426981000</v>
      </c>
      <c r="H16" s="11">
        <v>446000000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113614000</v>
      </c>
      <c r="G20" s="3">
        <f>SUM(G21:G29)</f>
        <v>85899000</v>
      </c>
      <c r="H20" s="3">
        <f>SUM(H21:H29)</f>
        <v>65521000</v>
      </c>
    </row>
    <row r="21" spans="5:8" ht="13" x14ac:dyDescent="0.3">
      <c r="E21" s="26" t="s">
        <v>24</v>
      </c>
      <c r="F21" s="19">
        <v>58640000</v>
      </c>
      <c r="G21" s="19">
        <v>62899000</v>
      </c>
      <c r="H21" s="19">
        <v>65521000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37682000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17292000</v>
      </c>
      <c r="G26" s="11">
        <v>23000000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11621500000</v>
      </c>
      <c r="G30" s="18">
        <f>+G5+G6+G7+G20</f>
        <v>12548920000</v>
      </c>
      <c r="H30" s="18">
        <f>+H5+H6+H7+H20</f>
        <v>13168194000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901803000</v>
      </c>
      <c r="G32" s="3">
        <f>SUM(G33:G38)</f>
        <v>1052236000</v>
      </c>
      <c r="H32" s="3">
        <f>SUM(H33:H38)</f>
        <v>1076416000</v>
      </c>
    </row>
    <row r="33" spans="5:8" ht="13" x14ac:dyDescent="0.3">
      <c r="E33" s="26" t="s">
        <v>18</v>
      </c>
      <c r="F33" s="11">
        <v>247189000</v>
      </c>
      <c r="G33" s="11">
        <v>268737000</v>
      </c>
      <c r="H33" s="11">
        <v>280628000</v>
      </c>
    </row>
    <row r="34" spans="5:8" ht="13" x14ac:dyDescent="0.3">
      <c r="E34" s="26" t="s">
        <v>36</v>
      </c>
      <c r="F34" s="11">
        <v>571914000</v>
      </c>
      <c r="G34" s="11">
        <v>561816000</v>
      </c>
      <c r="H34" s="11">
        <v>561816000</v>
      </c>
    </row>
    <row r="35" spans="5:8" ht="13" x14ac:dyDescent="0.3">
      <c r="E35" s="26" t="s">
        <v>37</v>
      </c>
      <c r="F35" s="11">
        <v>2700000</v>
      </c>
      <c r="G35" s="11">
        <v>3700000</v>
      </c>
      <c r="H35" s="11">
        <v>3700000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80000000</v>
      </c>
      <c r="G37" s="11">
        <v>217983000</v>
      </c>
      <c r="H37" s="11">
        <v>230272000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901803000</v>
      </c>
      <c r="G41" s="30">
        <f>+G32+G39</f>
        <v>1052236000</v>
      </c>
      <c r="H41" s="30">
        <f>+H32+H39</f>
        <v>1076416000</v>
      </c>
    </row>
    <row r="42" spans="5:8" ht="14" x14ac:dyDescent="0.3">
      <c r="E42" s="29" t="s">
        <v>41</v>
      </c>
      <c r="F42" s="30">
        <f>+F30+F41</f>
        <v>12523303000</v>
      </c>
      <c r="G42" s="30">
        <f>+G30+G41</f>
        <v>13601156000</v>
      </c>
      <c r="H42" s="30">
        <f>+H30+H41</f>
        <v>14244610000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19903000</v>
      </c>
      <c r="G45" s="4">
        <f>SUM(G47+G53+G59+G65+G71+G77+G83+G89+G95+G101+G107+G113)</f>
        <v>20799000</v>
      </c>
      <c r="H45" s="4">
        <f>SUM(H47+H53+H59+H65+H71+H77+H83+H89+H95+H101+H107+H113)</f>
        <v>21757000</v>
      </c>
    </row>
    <row r="46" spans="5:8" ht="13" x14ac:dyDescent="0.25">
      <c r="E46" s="5" t="s">
        <v>66</v>
      </c>
      <c r="F46" s="3"/>
      <c r="G46" s="3"/>
      <c r="H46" s="3"/>
    </row>
    <row r="47" spans="5:8" ht="13" x14ac:dyDescent="0.25">
      <c r="E47" s="2" t="s">
        <v>69</v>
      </c>
      <c r="F47" s="3">
        <f>SUM(F48:F51)</f>
        <v>19903000</v>
      </c>
      <c r="G47" s="3">
        <f>SUM(G48:G51)</f>
        <v>20799000</v>
      </c>
      <c r="H47" s="3">
        <f>SUM(H48:H51)</f>
        <v>21757000</v>
      </c>
    </row>
    <row r="48" spans="5:8" x14ac:dyDescent="0.25">
      <c r="E48" s="6" t="s">
        <v>68</v>
      </c>
      <c r="F48" s="7">
        <f>SUM('DC37:NW405'!F48)</f>
        <v>19903000</v>
      </c>
      <c r="G48" s="8">
        <f>SUM('DC37:NW405'!G48)</f>
        <v>20799000</v>
      </c>
      <c r="H48" s="9">
        <f>SUM('DC37:NW405'!H48)</f>
        <v>21757000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19903000</v>
      </c>
      <c r="G118" s="18">
        <f>SUM(G45)</f>
        <v>20799000</v>
      </c>
      <c r="H118" s="18">
        <f>SUM(H45)</f>
        <v>21757000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5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566087000</v>
      </c>
      <c r="G5" s="3">
        <v>604662000</v>
      </c>
      <c r="H5" s="3">
        <v>610870000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244938000</v>
      </c>
      <c r="G7" s="4">
        <f>SUM(G8:G19)</f>
        <v>278437000</v>
      </c>
      <c r="H7" s="4">
        <f>SUM(H8:H19)</f>
        <v>291289000</v>
      </c>
    </row>
    <row r="8" spans="5:8" ht="13" x14ac:dyDescent="0.3">
      <c r="E8" s="26" t="s">
        <v>11</v>
      </c>
      <c r="F8" s="11">
        <v>179938000</v>
      </c>
      <c r="G8" s="11">
        <v>188422000</v>
      </c>
      <c r="H8" s="11">
        <v>197264000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65000000</v>
      </c>
      <c r="G16" s="11">
        <v>90015000</v>
      </c>
      <c r="H16" s="11">
        <v>94025000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7579000</v>
      </c>
      <c r="G20" s="3">
        <f>SUM(G21:G29)</f>
        <v>6950000</v>
      </c>
      <c r="H20" s="3">
        <f>SUM(H21:H29)</f>
        <v>2088000</v>
      </c>
    </row>
    <row r="21" spans="5:8" ht="13" x14ac:dyDescent="0.3">
      <c r="E21" s="26" t="s">
        <v>24</v>
      </c>
      <c r="F21" s="19">
        <v>1950000</v>
      </c>
      <c r="G21" s="19">
        <v>1950000</v>
      </c>
      <c r="H21" s="19">
        <v>2088000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1629000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818604000</v>
      </c>
      <c r="G30" s="18">
        <f>+G5+G6+G7+G20</f>
        <v>890049000</v>
      </c>
      <c r="H30" s="18">
        <f>+H5+H6+H7+H20</f>
        <v>904247000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111419000</v>
      </c>
      <c r="G32" s="3">
        <f>SUM(G33:G38)</f>
        <v>69818000</v>
      </c>
      <c r="H32" s="3">
        <f>SUM(H33:H38)</f>
        <v>69818000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111419000</v>
      </c>
      <c r="G34" s="11">
        <v>69818000</v>
      </c>
      <c r="H34" s="11">
        <v>69818000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111419000</v>
      </c>
      <c r="G41" s="30">
        <f>+G32+G39</f>
        <v>69818000</v>
      </c>
      <c r="H41" s="30">
        <f>+H32+H39</f>
        <v>69818000</v>
      </c>
    </row>
    <row r="42" spans="5:8" ht="14" x14ac:dyDescent="0.3">
      <c r="E42" s="29" t="s">
        <v>41</v>
      </c>
      <c r="F42" s="30">
        <f>+F30+F41</f>
        <v>930023000</v>
      </c>
      <c r="G42" s="30">
        <f>+G30+G41</f>
        <v>959867000</v>
      </c>
      <c r="H42" s="30">
        <f>+H30+H41</f>
        <v>974065000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1200000</v>
      </c>
      <c r="G45" s="4">
        <f>SUM(G47+G53+G59+G65+G71+G77+G83+G89+G95+G101+G107+G113)</f>
        <v>1254000</v>
      </c>
      <c r="H45" s="4">
        <f>SUM(H47+H53+H59+H65+H71+H77+H83+H89+H95+H101+H107+H113)</f>
        <v>1312000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1200000</v>
      </c>
      <c r="G47" s="3">
        <f>SUM(G48:G51)</f>
        <v>1254000</v>
      </c>
      <c r="H47" s="3">
        <f>SUM(H48:H51)</f>
        <v>1312000</v>
      </c>
    </row>
    <row r="48" spans="5:8" ht="12.5" customHeight="1" x14ac:dyDescent="0.25">
      <c r="E48" s="6" t="s">
        <v>68</v>
      </c>
      <c r="F48" s="7">
        <v>1200000</v>
      </c>
      <c r="G48" s="8">
        <v>1254000</v>
      </c>
      <c r="H48" s="9">
        <v>1312000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1200000</v>
      </c>
      <c r="G118" s="18">
        <f>SUM(G45)</f>
        <v>1254000</v>
      </c>
      <c r="H118" s="18">
        <f>SUM(H45)</f>
        <v>1312000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E25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160330000</v>
      </c>
      <c r="G5" s="3">
        <v>170387000</v>
      </c>
      <c r="H5" s="3">
        <v>165665000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34500000</v>
      </c>
      <c r="G7" s="4">
        <f>SUM(G8:G19)</f>
        <v>35930000</v>
      </c>
      <c r="H7" s="4">
        <f>SUM(H8:H19)</f>
        <v>37422000</v>
      </c>
    </row>
    <row r="8" spans="5:8" ht="13" x14ac:dyDescent="0.3">
      <c r="E8" s="26" t="s">
        <v>11</v>
      </c>
      <c r="F8" s="11">
        <v>34500000</v>
      </c>
      <c r="G8" s="11">
        <v>35930000</v>
      </c>
      <c r="H8" s="11">
        <v>37422000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3124000</v>
      </c>
      <c r="G20" s="3">
        <f>SUM(G21:G29)</f>
        <v>3308000</v>
      </c>
      <c r="H20" s="3">
        <f>SUM(H21:H29)</f>
        <v>3308000</v>
      </c>
    </row>
    <row r="21" spans="5:8" ht="13" x14ac:dyDescent="0.3">
      <c r="E21" s="26" t="s">
        <v>24</v>
      </c>
      <c r="F21" s="19">
        <v>1890000</v>
      </c>
      <c r="G21" s="19">
        <v>3308000</v>
      </c>
      <c r="H21" s="19">
        <v>3308000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1234000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197954000</v>
      </c>
      <c r="G30" s="18">
        <f>+G5+G6+G7+G20</f>
        <v>209625000</v>
      </c>
      <c r="H30" s="18">
        <f>+H5+H6+H7+H20</f>
        <v>206395000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15628000</v>
      </c>
      <c r="G32" s="3">
        <f>SUM(G33:G38)</f>
        <v>1691000</v>
      </c>
      <c r="H32" s="3">
        <f>SUM(H33:H38)</f>
        <v>1691000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15628000</v>
      </c>
      <c r="G34" s="11">
        <v>1691000</v>
      </c>
      <c r="H34" s="11">
        <v>1691000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15628000</v>
      </c>
      <c r="G41" s="30">
        <f>+G32+G39</f>
        <v>1691000</v>
      </c>
      <c r="H41" s="30">
        <f>+H32+H39</f>
        <v>1691000</v>
      </c>
    </row>
    <row r="42" spans="5:8" ht="14" x14ac:dyDescent="0.3">
      <c r="E42" s="29" t="s">
        <v>41</v>
      </c>
      <c r="F42" s="30">
        <f>+F30+F41</f>
        <v>213582000</v>
      </c>
      <c r="G42" s="30">
        <f>+G30+G41</f>
        <v>211316000</v>
      </c>
      <c r="H42" s="30">
        <f>+H30+H41</f>
        <v>208086000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1684000</v>
      </c>
      <c r="G45" s="4">
        <f>SUM(G47+G53+G59+G65+G71+G77+G83+G89+G95+G101+G107+G113)</f>
        <v>1760000</v>
      </c>
      <c r="H45" s="4">
        <f>SUM(H47+H53+H59+H65+H71+H77+H83+H89+H95+H101+H107+H113)</f>
        <v>1841000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1684000</v>
      </c>
      <c r="G47" s="3">
        <f>SUM(G48:G51)</f>
        <v>1760000</v>
      </c>
      <c r="H47" s="3">
        <f>SUM(H48:H51)</f>
        <v>1841000</v>
      </c>
    </row>
    <row r="48" spans="5:8" ht="12.5" customHeight="1" x14ac:dyDescent="0.25">
      <c r="E48" s="6" t="s">
        <v>68</v>
      </c>
      <c r="F48" s="7">
        <v>1684000</v>
      </c>
      <c r="G48" s="8">
        <v>1760000</v>
      </c>
      <c r="H48" s="9">
        <v>1841000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1684000</v>
      </c>
      <c r="G118" s="18">
        <f>SUM(G45)</f>
        <v>1760000</v>
      </c>
      <c r="H118" s="18">
        <f>SUM(H45)</f>
        <v>1841000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F48" sqref="F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151406000</v>
      </c>
      <c r="G5" s="3">
        <v>162528000</v>
      </c>
      <c r="H5" s="3">
        <v>161876000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34348000</v>
      </c>
      <c r="G7" s="4">
        <f>SUM(G8:G19)</f>
        <v>45771000</v>
      </c>
      <c r="H7" s="4">
        <f>SUM(H8:H19)</f>
        <v>44254000</v>
      </c>
    </row>
    <row r="8" spans="5:8" ht="13" x14ac:dyDescent="0.3">
      <c r="E8" s="26" t="s">
        <v>11</v>
      </c>
      <c r="F8" s="11">
        <v>34348000</v>
      </c>
      <c r="G8" s="11">
        <v>35771000</v>
      </c>
      <c r="H8" s="11">
        <v>37254000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10000000</v>
      </c>
      <c r="H11" s="11">
        <v>7000000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4199000</v>
      </c>
      <c r="G20" s="3">
        <f>SUM(G21:G29)</f>
        <v>9100000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1099000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6000000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189953000</v>
      </c>
      <c r="G30" s="18">
        <f>+G5+G6+G7+G20</f>
        <v>217399000</v>
      </c>
      <c r="H30" s="18">
        <f>+H5+H6+H7+H20</f>
        <v>209368000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20888000</v>
      </c>
      <c r="G32" s="3">
        <f>SUM(G33:G38)</f>
        <v>1268000</v>
      </c>
      <c r="H32" s="3">
        <f>SUM(H33:H38)</f>
        <v>1268000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20888000</v>
      </c>
      <c r="G34" s="11">
        <v>1268000</v>
      </c>
      <c r="H34" s="11">
        <v>1268000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20888000</v>
      </c>
      <c r="G41" s="30">
        <f>+G32+G39</f>
        <v>1268000</v>
      </c>
      <c r="H41" s="30">
        <f>+H32+H39</f>
        <v>1268000</v>
      </c>
    </row>
    <row r="42" spans="5:8" ht="14" x14ac:dyDescent="0.3">
      <c r="E42" s="29" t="s">
        <v>41</v>
      </c>
      <c r="F42" s="30">
        <f>+F30+F41</f>
        <v>210841000</v>
      </c>
      <c r="G42" s="30">
        <f>+G30+G41</f>
        <v>218667000</v>
      </c>
      <c r="H42" s="30">
        <f>+H30+H41</f>
        <v>210636000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41" zoomScale="80" zoomScaleNormal="8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357840000</v>
      </c>
      <c r="G5" s="3">
        <v>388410000</v>
      </c>
      <c r="H5" s="3">
        <v>393144000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72985000</v>
      </c>
      <c r="G7" s="4">
        <f>SUM(G8:G19)</f>
        <v>77281000</v>
      </c>
      <c r="H7" s="4">
        <f>SUM(H8:H19)</f>
        <v>84718000</v>
      </c>
    </row>
    <row r="8" spans="5:8" ht="13" x14ac:dyDescent="0.3">
      <c r="E8" s="26" t="s">
        <v>11</v>
      </c>
      <c r="F8" s="11">
        <v>72985000</v>
      </c>
      <c r="G8" s="11">
        <v>76281000</v>
      </c>
      <c r="H8" s="11">
        <v>79718000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>
        <v>1000000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10510000</v>
      </c>
      <c r="G20" s="3">
        <f>SUM(G21:G29)</f>
        <v>10100000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3118000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4292000</v>
      </c>
      <c r="G26" s="11">
        <v>7000000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441335000</v>
      </c>
      <c r="G30" s="18">
        <f>+G5+G6+G7+G20</f>
        <v>475791000</v>
      </c>
      <c r="H30" s="18">
        <f>+H5+H6+H7+H20</f>
        <v>481100000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71177000</v>
      </c>
      <c r="G32" s="3">
        <f>SUM(G33:G38)</f>
        <v>83058000</v>
      </c>
      <c r="H32" s="3">
        <f>SUM(H33:H38)</f>
        <v>83058000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70177000</v>
      </c>
      <c r="G34" s="11">
        <v>81058000</v>
      </c>
      <c r="H34" s="11">
        <v>81058000</v>
      </c>
    </row>
    <row r="35" spans="5:8" ht="13" x14ac:dyDescent="0.3">
      <c r="E35" s="26" t="s">
        <v>37</v>
      </c>
      <c r="F35" s="11">
        <v>1000000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71177000</v>
      </c>
      <c r="G41" s="30">
        <f>+G32+G39</f>
        <v>83058000</v>
      </c>
      <c r="H41" s="30">
        <f>+H32+H39</f>
        <v>83058000</v>
      </c>
    </row>
    <row r="42" spans="5:8" ht="14" x14ac:dyDescent="0.3">
      <c r="E42" s="29" t="s">
        <v>41</v>
      </c>
      <c r="F42" s="30">
        <f>+F30+F41</f>
        <v>512512000</v>
      </c>
      <c r="G42" s="30">
        <f>+G30+G41</f>
        <v>558849000</v>
      </c>
      <c r="H42" s="30">
        <f>+H30+H41</f>
        <v>564158000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1775000</v>
      </c>
      <c r="G45" s="4">
        <f>SUM(G47+G53+G59+G65+G71+G77+G83+G89+G95+G101+G107+G113)</f>
        <v>1855000</v>
      </c>
      <c r="H45" s="4">
        <f>SUM(H47+H53+H59+H65+H71+H77+H83+H89+H95+H101+H107+H113)</f>
        <v>1940000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1775000</v>
      </c>
      <c r="G47" s="3">
        <f>SUM(G48:G51)</f>
        <v>1855000</v>
      </c>
      <c r="H47" s="3">
        <f>SUM(H48:H51)</f>
        <v>1940000</v>
      </c>
    </row>
    <row r="48" spans="5:8" ht="12.5" customHeight="1" x14ac:dyDescent="0.25">
      <c r="E48" s="6" t="s">
        <v>68</v>
      </c>
      <c r="F48" s="7">
        <v>1775000</v>
      </c>
      <c r="G48" s="8">
        <v>1855000</v>
      </c>
      <c r="H48" s="9">
        <v>1940000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1775000</v>
      </c>
      <c r="G118" s="18">
        <f>SUM(G45)</f>
        <v>1855000</v>
      </c>
      <c r="H118" s="18">
        <f>SUM(H45)</f>
        <v>1940000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5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174108000</v>
      </c>
      <c r="G5" s="3">
        <v>188974000</v>
      </c>
      <c r="H5" s="3">
        <v>193551000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43133000</v>
      </c>
      <c r="G7" s="4">
        <f>SUM(G8:G19)</f>
        <v>44982000</v>
      </c>
      <c r="H7" s="4">
        <f>SUM(H8:H19)</f>
        <v>51909000</v>
      </c>
    </row>
    <row r="8" spans="5:8" ht="13" x14ac:dyDescent="0.3">
      <c r="E8" s="26" t="s">
        <v>11</v>
      </c>
      <c r="F8" s="11">
        <v>43133000</v>
      </c>
      <c r="G8" s="11">
        <v>44982000</v>
      </c>
      <c r="H8" s="11">
        <v>46909000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>
        <v>5000000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3100000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220341000</v>
      </c>
      <c r="G30" s="18">
        <f>+G5+G6+G7+G20</f>
        <v>237056000</v>
      </c>
      <c r="H30" s="18">
        <f>+H5+H6+H7+H20</f>
        <v>248698000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15564000</v>
      </c>
      <c r="G32" s="3">
        <f>SUM(G33:G38)</f>
        <v>36346000</v>
      </c>
      <c r="H32" s="3">
        <f>SUM(H33:H38)</f>
        <v>36346000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15564000</v>
      </c>
      <c r="G34" s="11">
        <v>36346000</v>
      </c>
      <c r="H34" s="11">
        <v>36346000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15564000</v>
      </c>
      <c r="G41" s="30">
        <f>+G32+G39</f>
        <v>36346000</v>
      </c>
      <c r="H41" s="30">
        <f>+H32+H39</f>
        <v>36346000</v>
      </c>
    </row>
    <row r="42" spans="5:8" ht="14" x14ac:dyDescent="0.3">
      <c r="E42" s="29" t="s">
        <v>41</v>
      </c>
      <c r="F42" s="30">
        <f>+F30+F41</f>
        <v>235905000</v>
      </c>
      <c r="G42" s="30">
        <f>+G30+G41</f>
        <v>273402000</v>
      </c>
      <c r="H42" s="30">
        <f>+H30+H41</f>
        <v>285044000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1100000</v>
      </c>
      <c r="G45" s="4">
        <f>SUM(G47+G53+G59+G65+G71+G77+G83+G89+G95+G101+G107+G113)</f>
        <v>1149000</v>
      </c>
      <c r="H45" s="4">
        <f>SUM(H47+H53+H59+H65+H71+H77+H83+H89+H95+H101+H107+H113)</f>
        <v>1202000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1100000</v>
      </c>
      <c r="G47" s="3">
        <f>SUM(G48:G51)</f>
        <v>1149000</v>
      </c>
      <c r="H47" s="3">
        <f>SUM(H48:H51)</f>
        <v>1202000</v>
      </c>
    </row>
    <row r="48" spans="5:8" ht="12.5" customHeight="1" x14ac:dyDescent="0.25">
      <c r="E48" s="6" t="s">
        <v>68</v>
      </c>
      <c r="F48" s="7">
        <v>1100000</v>
      </c>
      <c r="G48" s="8">
        <v>1149000</v>
      </c>
      <c r="H48" s="9">
        <v>1202000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1100000</v>
      </c>
      <c r="G118" s="18">
        <f>SUM(G45)</f>
        <v>1149000</v>
      </c>
      <c r="H118" s="18">
        <f>SUM(H45)</f>
        <v>1202000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41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231416000</v>
      </c>
      <c r="G5" s="3">
        <v>248650000</v>
      </c>
      <c r="H5" s="3">
        <v>244932000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43876000</v>
      </c>
      <c r="G7" s="4">
        <f>SUM(G8:G19)</f>
        <v>50761000</v>
      </c>
      <c r="H7" s="4">
        <f>SUM(H8:H19)</f>
        <v>55726000</v>
      </c>
    </row>
    <row r="8" spans="5:8" ht="13" x14ac:dyDescent="0.3">
      <c r="E8" s="26" t="s">
        <v>11</v>
      </c>
      <c r="F8" s="11">
        <v>43876000</v>
      </c>
      <c r="G8" s="11">
        <v>45761000</v>
      </c>
      <c r="H8" s="11">
        <v>47726000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5000000</v>
      </c>
      <c r="H11" s="11">
        <v>8000000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4015000</v>
      </c>
      <c r="G20" s="3">
        <f>SUM(G21:G29)</f>
        <v>2300000</v>
      </c>
      <c r="H20" s="3">
        <f>SUM(H21:H29)</f>
        <v>2438000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2438000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1715000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279307000</v>
      </c>
      <c r="G30" s="18">
        <f>+G5+G6+G7+G20</f>
        <v>301711000</v>
      </c>
      <c r="H30" s="18">
        <f>+H5+H6+H7+H20</f>
        <v>303096000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15427000</v>
      </c>
      <c r="G32" s="3">
        <f>SUM(G33:G38)</f>
        <v>45755000</v>
      </c>
      <c r="H32" s="3">
        <f>SUM(H33:H38)</f>
        <v>45755000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15427000</v>
      </c>
      <c r="G34" s="11">
        <v>45755000</v>
      </c>
      <c r="H34" s="11">
        <v>45755000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15427000</v>
      </c>
      <c r="G41" s="30">
        <f>+G32+G39</f>
        <v>45755000</v>
      </c>
      <c r="H41" s="30">
        <f>+H32+H39</f>
        <v>45755000</v>
      </c>
    </row>
    <row r="42" spans="5:8" ht="14" x14ac:dyDescent="0.3">
      <c r="E42" s="29" t="s">
        <v>41</v>
      </c>
      <c r="F42" s="30">
        <f>+F30+F41</f>
        <v>294734000</v>
      </c>
      <c r="G42" s="30">
        <f>+G30+G41</f>
        <v>347466000</v>
      </c>
      <c r="H42" s="30">
        <f>+H30+H41</f>
        <v>348851000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888000</v>
      </c>
      <c r="G45" s="4">
        <f>SUM(G47+G53+G59+G65+G71+G77+G83+G89+G95+G101+G107+G113)</f>
        <v>928000</v>
      </c>
      <c r="H45" s="4">
        <f>SUM(H47+H53+H59+H65+H71+H77+H83+H89+H95+H101+H107+H113)</f>
        <v>971000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888000</v>
      </c>
      <c r="G47" s="3">
        <f>SUM(G48:G51)</f>
        <v>928000</v>
      </c>
      <c r="H47" s="3">
        <f>SUM(H48:H51)</f>
        <v>971000</v>
      </c>
    </row>
    <row r="48" spans="5:8" ht="12.5" customHeight="1" x14ac:dyDescent="0.25">
      <c r="E48" s="6" t="s">
        <v>68</v>
      </c>
      <c r="F48" s="7">
        <v>888000</v>
      </c>
      <c r="G48" s="8">
        <v>928000</v>
      </c>
      <c r="H48" s="9">
        <v>971000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888000</v>
      </c>
      <c r="G118" s="18">
        <f>SUM(G45)</f>
        <v>928000</v>
      </c>
      <c r="H118" s="18">
        <f>SUM(H45)</f>
        <v>971000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48" workbookViewId="0">
      <selection activeCell="F48" sqref="F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68455000</v>
      </c>
      <c r="G5" s="3">
        <v>73872000</v>
      </c>
      <c r="H5" s="3">
        <v>75461000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24108000</v>
      </c>
      <c r="G7" s="4">
        <f>SUM(G8:G19)</f>
        <v>40186000</v>
      </c>
      <c r="H7" s="4">
        <f>SUM(H8:H19)</f>
        <v>40918000</v>
      </c>
    </row>
    <row r="8" spans="5:8" ht="13" x14ac:dyDescent="0.3">
      <c r="E8" s="26" t="s">
        <v>11</v>
      </c>
      <c r="F8" s="11">
        <v>19483000</v>
      </c>
      <c r="G8" s="11">
        <v>20186000</v>
      </c>
      <c r="H8" s="11">
        <v>20918000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4625000</v>
      </c>
      <c r="G11" s="11">
        <v>20000000</v>
      </c>
      <c r="H11" s="11">
        <v>20000000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3983000</v>
      </c>
      <c r="G20" s="3">
        <f>SUM(G21:G29)</f>
        <v>2850000</v>
      </c>
      <c r="H20" s="3">
        <f>SUM(H21:H29)</f>
        <v>2850000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2850000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1133000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96546000</v>
      </c>
      <c r="G30" s="18">
        <f>+G5+G6+G7+G20</f>
        <v>116908000</v>
      </c>
      <c r="H30" s="18">
        <f>+H5+H6+H7+H20</f>
        <v>119229000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121000</v>
      </c>
      <c r="G32" s="3">
        <f>SUM(G33:G38)</f>
        <v>3079000</v>
      </c>
      <c r="H32" s="3">
        <f>SUM(H33:H38)</f>
        <v>3079000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121000</v>
      </c>
      <c r="G34" s="11">
        <v>3079000</v>
      </c>
      <c r="H34" s="11">
        <v>3079000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121000</v>
      </c>
      <c r="G41" s="30">
        <f>+G32+G39</f>
        <v>3079000</v>
      </c>
      <c r="H41" s="30">
        <f>+H32+H39</f>
        <v>3079000</v>
      </c>
    </row>
    <row r="42" spans="5:8" ht="14" x14ac:dyDescent="0.3">
      <c r="E42" s="29" t="s">
        <v>41</v>
      </c>
      <c r="F42" s="30">
        <f>+F30+F41</f>
        <v>96667000</v>
      </c>
      <c r="G42" s="30">
        <f>+G30+G41</f>
        <v>119987000</v>
      </c>
      <c r="H42" s="30">
        <f>+H30+H41</f>
        <v>122308000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4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71798000</v>
      </c>
      <c r="G5" s="3">
        <v>77059000</v>
      </c>
      <c r="H5" s="3">
        <v>76685000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19531000</v>
      </c>
      <c r="G7" s="4">
        <f>SUM(G8:G19)</f>
        <v>23558000</v>
      </c>
      <c r="H7" s="4">
        <f>SUM(H8:H19)</f>
        <v>37402000</v>
      </c>
    </row>
    <row r="8" spans="5:8" ht="13" x14ac:dyDescent="0.3">
      <c r="E8" s="26" t="s">
        <v>11</v>
      </c>
      <c r="F8" s="11">
        <v>17931000</v>
      </c>
      <c r="G8" s="11">
        <v>18558000</v>
      </c>
      <c r="H8" s="11">
        <v>19212000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1600000</v>
      </c>
      <c r="G11" s="11">
        <v>5000000</v>
      </c>
      <c r="H11" s="11">
        <v>18190000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4194000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1094000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95523000</v>
      </c>
      <c r="G30" s="18">
        <f>+G5+G6+G7+G20</f>
        <v>103717000</v>
      </c>
      <c r="H30" s="18">
        <f>+H5+H6+H7+H20</f>
        <v>117325000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285000</v>
      </c>
      <c r="G32" s="3">
        <f>SUM(G33:G38)</f>
        <v>169000</v>
      </c>
      <c r="H32" s="3">
        <f>SUM(H33:H38)</f>
        <v>169000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285000</v>
      </c>
      <c r="G34" s="11">
        <v>169000</v>
      </c>
      <c r="H34" s="11">
        <v>169000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285000</v>
      </c>
      <c r="G41" s="30">
        <f>+G32+G39</f>
        <v>169000</v>
      </c>
      <c r="H41" s="30">
        <f>+H32+H39</f>
        <v>169000</v>
      </c>
    </row>
    <row r="42" spans="5:8" ht="14" x14ac:dyDescent="0.3">
      <c r="E42" s="29" t="s">
        <v>41</v>
      </c>
      <c r="F42" s="30">
        <f>+F30+F41</f>
        <v>95808000</v>
      </c>
      <c r="G42" s="30">
        <f>+G30+G41</f>
        <v>103886000</v>
      </c>
      <c r="H42" s="30">
        <f>+H30+H41</f>
        <v>117494000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1621000</v>
      </c>
      <c r="G45" s="4">
        <f>SUM(G47+G53+G59+G65+G71+G77+G83+G89+G95+G101+G107+G113)</f>
        <v>1694000</v>
      </c>
      <c r="H45" s="4">
        <f>SUM(H47+H53+H59+H65+H71+H77+H83+H89+H95+H101+H107+H113)</f>
        <v>1772000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1621000</v>
      </c>
      <c r="G47" s="3">
        <f>SUM(G48:G51)</f>
        <v>1694000</v>
      </c>
      <c r="H47" s="3">
        <f>SUM(H48:H51)</f>
        <v>1772000</v>
      </c>
    </row>
    <row r="48" spans="5:8" ht="12.5" customHeight="1" x14ac:dyDescent="0.25">
      <c r="E48" s="6" t="s">
        <v>68</v>
      </c>
      <c r="F48" s="7">
        <v>1621000</v>
      </c>
      <c r="G48" s="8">
        <v>1694000</v>
      </c>
      <c r="H48" s="9">
        <v>1772000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1621000</v>
      </c>
      <c r="G118" s="18">
        <f>SUM(G45)</f>
        <v>1694000</v>
      </c>
      <c r="H118" s="18">
        <f>SUM(H45)</f>
        <v>1772000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244271000</v>
      </c>
      <c r="G5" s="3">
        <v>258074000</v>
      </c>
      <c r="H5" s="3">
        <v>247551000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56510000</v>
      </c>
      <c r="G7" s="4">
        <f>SUM(G8:G19)</f>
        <v>59008000</v>
      </c>
      <c r="H7" s="4">
        <f>SUM(H8:H19)</f>
        <v>61611000</v>
      </c>
    </row>
    <row r="8" spans="5:8" ht="13" x14ac:dyDescent="0.3">
      <c r="E8" s="26" t="s">
        <v>11</v>
      </c>
      <c r="F8" s="11">
        <v>56510000</v>
      </c>
      <c r="G8" s="11">
        <v>59008000</v>
      </c>
      <c r="H8" s="11">
        <v>61611000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6329000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3229000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307110000</v>
      </c>
      <c r="G30" s="18">
        <f>+G5+G6+G7+G20</f>
        <v>320182000</v>
      </c>
      <c r="H30" s="18">
        <f>+H5+H6+H7+H20</f>
        <v>312400000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96172000</v>
      </c>
      <c r="G32" s="3">
        <f>SUM(G33:G38)</f>
        <v>10336000</v>
      </c>
      <c r="H32" s="3">
        <f>SUM(H33:H38)</f>
        <v>10336000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96172000</v>
      </c>
      <c r="G34" s="11">
        <v>10336000</v>
      </c>
      <c r="H34" s="11">
        <v>10336000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96172000</v>
      </c>
      <c r="G41" s="30">
        <f>+G32+G39</f>
        <v>10336000</v>
      </c>
      <c r="H41" s="30">
        <f>+H32+H39</f>
        <v>10336000</v>
      </c>
    </row>
    <row r="42" spans="5:8" ht="14" x14ac:dyDescent="0.3">
      <c r="E42" s="29" t="s">
        <v>41</v>
      </c>
      <c r="F42" s="30">
        <f>+F30+F41</f>
        <v>403282000</v>
      </c>
      <c r="G42" s="30">
        <f>+G30+G41</f>
        <v>330518000</v>
      </c>
      <c r="H42" s="30">
        <f>+H30+H41</f>
        <v>322736000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1097000</v>
      </c>
      <c r="G45" s="4">
        <f>SUM(G47+G53+G59+G65+G71+G77+G83+G89+G95+G101+G107+G113)</f>
        <v>1146000</v>
      </c>
      <c r="H45" s="4">
        <f>SUM(H47+H53+H59+H65+H71+H77+H83+H89+H95+H101+H107+H113)</f>
        <v>1199000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1097000</v>
      </c>
      <c r="G47" s="3">
        <f>SUM(G48:G51)</f>
        <v>1146000</v>
      </c>
      <c r="H47" s="3">
        <f>SUM(H48:H51)</f>
        <v>1199000</v>
      </c>
    </row>
    <row r="48" spans="5:8" ht="12.5" customHeight="1" x14ac:dyDescent="0.25">
      <c r="E48" s="6" t="s">
        <v>68</v>
      </c>
      <c r="F48" s="7">
        <v>1097000</v>
      </c>
      <c r="G48" s="8">
        <v>1146000</v>
      </c>
      <c r="H48" s="9">
        <v>1199000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1097000</v>
      </c>
      <c r="G118" s="18">
        <f>SUM(G45)</f>
        <v>1146000</v>
      </c>
      <c r="H118" s="18">
        <f>SUM(H45)</f>
        <v>1199000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5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65147000</v>
      </c>
      <c r="G5" s="3">
        <v>70222000</v>
      </c>
      <c r="H5" s="3">
        <v>70954000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16840000</v>
      </c>
      <c r="G7" s="4">
        <f>SUM(G8:G19)</f>
        <v>17414000</v>
      </c>
      <c r="H7" s="4">
        <f>SUM(H8:H19)</f>
        <v>18012000</v>
      </c>
    </row>
    <row r="8" spans="5:8" ht="13" x14ac:dyDescent="0.3">
      <c r="E8" s="26" t="s">
        <v>11</v>
      </c>
      <c r="F8" s="11">
        <v>16840000</v>
      </c>
      <c r="G8" s="11">
        <v>17414000</v>
      </c>
      <c r="H8" s="11">
        <v>18012000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86037000</v>
      </c>
      <c r="G30" s="18">
        <f>+G5+G6+G7+G20</f>
        <v>90736000</v>
      </c>
      <c r="H30" s="18">
        <f>+H5+H6+H7+H20</f>
        <v>92204000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25589000</v>
      </c>
      <c r="G32" s="3">
        <f>SUM(G33:G38)</f>
        <v>43885000</v>
      </c>
      <c r="H32" s="3">
        <f>SUM(H33:H38)</f>
        <v>43885000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25589000</v>
      </c>
      <c r="G34" s="11">
        <v>43885000</v>
      </c>
      <c r="H34" s="11">
        <v>43885000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25589000</v>
      </c>
      <c r="G41" s="30">
        <f>+G32+G39</f>
        <v>43885000</v>
      </c>
      <c r="H41" s="30">
        <f>+H32+H39</f>
        <v>43885000</v>
      </c>
    </row>
    <row r="42" spans="5:8" ht="14" x14ac:dyDescent="0.3">
      <c r="E42" s="29" t="s">
        <v>41</v>
      </c>
      <c r="F42" s="30">
        <f>+F30+F41</f>
        <v>111626000</v>
      </c>
      <c r="G42" s="30">
        <f>+G30+G41</f>
        <v>134621000</v>
      </c>
      <c r="H42" s="30">
        <f>+H30+H41</f>
        <v>136089000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939000</v>
      </c>
      <c r="G45" s="4">
        <f>SUM(G47+G53+G59+G65+G71+G77+G83+G89+G95+G101+G107+G113)</f>
        <v>981000</v>
      </c>
      <c r="H45" s="4">
        <f>SUM(H47+H53+H59+H65+H71+H77+H83+H89+H95+H101+H107+H113)</f>
        <v>1025000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939000</v>
      </c>
      <c r="G47" s="3">
        <f>SUM(G48:G51)</f>
        <v>981000</v>
      </c>
      <c r="H47" s="3">
        <f>SUM(H48:H51)</f>
        <v>1025000</v>
      </c>
    </row>
    <row r="48" spans="5:8" ht="12.5" customHeight="1" x14ac:dyDescent="0.25">
      <c r="E48" s="6" t="s">
        <v>68</v>
      </c>
      <c r="F48" s="7">
        <v>939000</v>
      </c>
      <c r="G48" s="8">
        <v>981000</v>
      </c>
      <c r="H48" s="9">
        <v>1025000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939000</v>
      </c>
      <c r="G118" s="18">
        <f>SUM(G45)</f>
        <v>981000</v>
      </c>
      <c r="H118" s="18">
        <f>SUM(H45)</f>
        <v>1025000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E41" workbookViewId="0">
      <selection activeCell="E58" sqref="E5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396790000</v>
      </c>
      <c r="G5" s="3">
        <v>417685000</v>
      </c>
      <c r="H5" s="3">
        <v>434109000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2538000</v>
      </c>
      <c r="G7" s="4">
        <f>SUM(G8:G19)</f>
        <v>2653000</v>
      </c>
      <c r="H7" s="4">
        <f>SUM(H8:H19)</f>
        <v>2772000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2538000</v>
      </c>
      <c r="G13" s="19">
        <v>2653000</v>
      </c>
      <c r="H13" s="19">
        <v>2772000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3106000</v>
      </c>
      <c r="G20" s="3">
        <f>SUM(G21:G29)</f>
        <v>1850000</v>
      </c>
      <c r="H20" s="3">
        <f>SUM(H21:H29)</f>
        <v>1988000</v>
      </c>
    </row>
    <row r="21" spans="5:8" ht="13" x14ac:dyDescent="0.3">
      <c r="E21" s="26" t="s">
        <v>24</v>
      </c>
      <c r="F21" s="19">
        <v>1850000</v>
      </c>
      <c r="G21" s="19">
        <v>1850000</v>
      </c>
      <c r="H21" s="19">
        <v>1988000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1256000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402434000</v>
      </c>
      <c r="G30" s="18">
        <f>+G5+G6+G7+G20</f>
        <v>422188000</v>
      </c>
      <c r="H30" s="18">
        <f>+H5+H6+H7+H20</f>
        <v>438869000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402434000</v>
      </c>
      <c r="G42" s="30">
        <f>+G30+G41</f>
        <v>422188000</v>
      </c>
      <c r="H42" s="30">
        <f>+H30+H41</f>
        <v>438869000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153047000</v>
      </c>
      <c r="G5" s="3">
        <v>161829000</v>
      </c>
      <c r="H5" s="3">
        <v>155746000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35308000</v>
      </c>
      <c r="G7" s="4">
        <f>SUM(G8:G19)</f>
        <v>36777000</v>
      </c>
      <c r="H7" s="4">
        <f>SUM(H8:H19)</f>
        <v>38309000</v>
      </c>
    </row>
    <row r="8" spans="5:8" ht="13" x14ac:dyDescent="0.3">
      <c r="E8" s="26" t="s">
        <v>11</v>
      </c>
      <c r="F8" s="11">
        <v>35308000</v>
      </c>
      <c r="G8" s="11">
        <v>36777000</v>
      </c>
      <c r="H8" s="11">
        <v>38309000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4321000</v>
      </c>
      <c r="G20" s="3">
        <f>SUM(G21:G29)</f>
        <v>3000000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1321000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192676000</v>
      </c>
      <c r="G30" s="18">
        <f>+G5+G6+G7+G20</f>
        <v>201606000</v>
      </c>
      <c r="H30" s="18">
        <f>+H5+H6+H7+H20</f>
        <v>197193000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55518000</v>
      </c>
      <c r="G32" s="3">
        <f>SUM(G33:G38)</f>
        <v>30550000</v>
      </c>
      <c r="H32" s="3">
        <f>SUM(H33:H38)</f>
        <v>30550000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55518000</v>
      </c>
      <c r="G34" s="11">
        <v>30550000</v>
      </c>
      <c r="H34" s="11">
        <v>30550000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55518000</v>
      </c>
      <c r="G41" s="30">
        <f>+G32+G39</f>
        <v>30550000</v>
      </c>
      <c r="H41" s="30">
        <f>+H32+H39</f>
        <v>30550000</v>
      </c>
    </row>
    <row r="42" spans="5:8" ht="14" x14ac:dyDescent="0.3">
      <c r="E42" s="29" t="s">
        <v>41</v>
      </c>
      <c r="F42" s="30">
        <f>+F30+F41</f>
        <v>248194000</v>
      </c>
      <c r="G42" s="30">
        <f>+G30+G41</f>
        <v>232156000</v>
      </c>
      <c r="H42" s="30">
        <f>+H30+H41</f>
        <v>227743000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971000</v>
      </c>
      <c r="G45" s="4">
        <f>SUM(G47+G53+G59+G65+G71+G77+G83+G89+G95+G101+G107+G113)</f>
        <v>1015000</v>
      </c>
      <c r="H45" s="4">
        <f>SUM(H47+H53+H59+H65+H71+H77+H83+H89+H95+H101+H107+H113)</f>
        <v>1062000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971000</v>
      </c>
      <c r="G47" s="3">
        <f>SUM(G48:G51)</f>
        <v>1015000</v>
      </c>
      <c r="H47" s="3">
        <f>SUM(H48:H51)</f>
        <v>1062000</v>
      </c>
    </row>
    <row r="48" spans="5:8" ht="12.5" customHeight="1" x14ac:dyDescent="0.25">
      <c r="E48" s="6" t="s">
        <v>68</v>
      </c>
      <c r="F48" s="7">
        <v>971000</v>
      </c>
      <c r="G48" s="8">
        <v>1015000</v>
      </c>
      <c r="H48" s="9">
        <v>1062000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971000</v>
      </c>
      <c r="G118" s="18">
        <f>SUM(G45)</f>
        <v>1015000</v>
      </c>
      <c r="H118" s="18">
        <f>SUM(H45)</f>
        <v>1062000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6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599104000</v>
      </c>
      <c r="G5" s="3">
        <v>651377000</v>
      </c>
      <c r="H5" s="3">
        <v>703647000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197256000</v>
      </c>
      <c r="G7" s="4">
        <f>SUM(G8:G19)</f>
        <v>194569000</v>
      </c>
      <c r="H7" s="4">
        <f>SUM(H8:H19)</f>
        <v>195946000</v>
      </c>
    </row>
    <row r="8" spans="5:8" ht="13" x14ac:dyDescent="0.3">
      <c r="E8" s="26" t="s">
        <v>11</v>
      </c>
      <c r="F8" s="11">
        <v>115732000</v>
      </c>
      <c r="G8" s="11">
        <v>109569000</v>
      </c>
      <c r="H8" s="11">
        <v>114610000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1732000</v>
      </c>
      <c r="G11" s="11">
        <v>10000000</v>
      </c>
      <c r="H11" s="11">
        <v>15000000</v>
      </c>
    </row>
    <row r="12" spans="5:8" ht="13" x14ac:dyDescent="0.3">
      <c r="E12" s="26" t="s">
        <v>15</v>
      </c>
      <c r="F12" s="19">
        <v>31162000</v>
      </c>
      <c r="G12" s="19">
        <v>25000000</v>
      </c>
      <c r="H12" s="19">
        <v>20000000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48630000</v>
      </c>
      <c r="G16" s="11">
        <v>50000000</v>
      </c>
      <c r="H16" s="11">
        <v>46336000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10612000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3512000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806972000</v>
      </c>
      <c r="G30" s="18">
        <f>+G5+G6+G7+G20</f>
        <v>849046000</v>
      </c>
      <c r="H30" s="18">
        <f>+H5+H6+H7+H20</f>
        <v>902831000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3701000</v>
      </c>
      <c r="G32" s="3">
        <f>SUM(G33:G38)</f>
        <v>4719000</v>
      </c>
      <c r="H32" s="3">
        <f>SUM(H33:H38)</f>
        <v>4719000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2701000</v>
      </c>
      <c r="G34" s="11">
        <v>3719000</v>
      </c>
      <c r="H34" s="11">
        <v>3719000</v>
      </c>
    </row>
    <row r="35" spans="5:8" ht="13" x14ac:dyDescent="0.3">
      <c r="E35" s="26" t="s">
        <v>37</v>
      </c>
      <c r="F35" s="11">
        <v>1000000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3701000</v>
      </c>
      <c r="G41" s="30">
        <f>+G32+G39</f>
        <v>4719000</v>
      </c>
      <c r="H41" s="30">
        <f>+H32+H39</f>
        <v>4719000</v>
      </c>
    </row>
    <row r="42" spans="5:8" ht="14" x14ac:dyDescent="0.3">
      <c r="E42" s="29" t="s">
        <v>41</v>
      </c>
      <c r="F42" s="30">
        <f>+F30+F41</f>
        <v>810673000</v>
      </c>
      <c r="G42" s="30">
        <f>+G30+G41</f>
        <v>853765000</v>
      </c>
      <c r="H42" s="30">
        <f>+H30+H41</f>
        <v>907550000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950000</v>
      </c>
      <c r="G45" s="4">
        <f>SUM(G47+G53+G59+G65+G71+G77+G83+G89+G95+G101+G107+G113)</f>
        <v>993000</v>
      </c>
      <c r="H45" s="4">
        <f>SUM(H47+H53+H59+H65+H71+H77+H83+H89+H95+H101+H107+H113)</f>
        <v>1039000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950000</v>
      </c>
      <c r="G47" s="3">
        <f>SUM(G48:G51)</f>
        <v>993000</v>
      </c>
      <c r="H47" s="3">
        <f>SUM(H48:H51)</f>
        <v>1039000</v>
      </c>
    </row>
    <row r="48" spans="5:8" ht="12.5" customHeight="1" x14ac:dyDescent="0.25">
      <c r="E48" s="6" t="s">
        <v>68</v>
      </c>
      <c r="F48" s="7">
        <v>950000</v>
      </c>
      <c r="G48" s="8">
        <v>993000</v>
      </c>
      <c r="H48" s="9">
        <v>1039000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950000</v>
      </c>
      <c r="G118" s="18">
        <f>SUM(G45)</f>
        <v>993000</v>
      </c>
      <c r="H118" s="18">
        <f>SUM(H45)</f>
        <v>1039000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8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171953000</v>
      </c>
      <c r="G5" s="3">
        <v>184764000</v>
      </c>
      <c r="H5" s="3">
        <v>190431000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78061000</v>
      </c>
      <c r="G7" s="4">
        <f>SUM(G8:G19)</f>
        <v>49421000</v>
      </c>
      <c r="H7" s="4">
        <f>SUM(H8:H19)</f>
        <v>66508000</v>
      </c>
    </row>
    <row r="8" spans="5:8" ht="13" x14ac:dyDescent="0.3">
      <c r="E8" s="26" t="s">
        <v>11</v>
      </c>
      <c r="F8" s="11">
        <v>33061000</v>
      </c>
      <c r="G8" s="11">
        <v>34421000</v>
      </c>
      <c r="H8" s="11">
        <v>35840000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45000000</v>
      </c>
      <c r="G16" s="11">
        <v>15000000</v>
      </c>
      <c r="H16" s="11">
        <v>30668000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4416000</v>
      </c>
      <c r="G20" s="3">
        <f>SUM(G21:G29)</f>
        <v>4518000</v>
      </c>
      <c r="H20" s="3">
        <f>SUM(H21:H29)</f>
        <v>4656000</v>
      </c>
    </row>
    <row r="21" spans="5:8" ht="13" x14ac:dyDescent="0.3">
      <c r="E21" s="26" t="s">
        <v>24</v>
      </c>
      <c r="F21" s="19">
        <v>3100000</v>
      </c>
      <c r="G21" s="19">
        <v>4518000</v>
      </c>
      <c r="H21" s="19">
        <v>4656000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1316000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254430000</v>
      </c>
      <c r="G30" s="18">
        <f>+G5+G6+G7+G20</f>
        <v>238703000</v>
      </c>
      <c r="H30" s="18">
        <f>+H5+H6+H7+H20</f>
        <v>261595000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25178000</v>
      </c>
      <c r="G32" s="3">
        <f>SUM(G33:G38)</f>
        <v>42539000</v>
      </c>
      <c r="H32" s="3">
        <f>SUM(H33:H38)</f>
        <v>42539000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25178000</v>
      </c>
      <c r="G34" s="11">
        <v>42539000</v>
      </c>
      <c r="H34" s="11">
        <v>42539000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25178000</v>
      </c>
      <c r="G41" s="30">
        <f>+G32+G39</f>
        <v>42539000</v>
      </c>
      <c r="H41" s="30">
        <f>+H32+H39</f>
        <v>42539000</v>
      </c>
    </row>
    <row r="42" spans="5:8" ht="14" x14ac:dyDescent="0.3">
      <c r="E42" s="29" t="s">
        <v>41</v>
      </c>
      <c r="F42" s="30">
        <f>+F30+F41</f>
        <v>279608000</v>
      </c>
      <c r="G42" s="30">
        <f>+G30+G41</f>
        <v>281242000</v>
      </c>
      <c r="H42" s="30">
        <f>+H30+H41</f>
        <v>304134000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1043000</v>
      </c>
      <c r="G45" s="4">
        <f>SUM(G47+G53+G59+G65+G71+G77+G83+G89+G95+G101+G107+G113)</f>
        <v>1090000</v>
      </c>
      <c r="H45" s="4">
        <f>SUM(H47+H53+H59+H65+H71+H77+H83+H89+H95+H101+H107+H113)</f>
        <v>1140000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1043000</v>
      </c>
      <c r="G47" s="3">
        <f>SUM(G48:G51)</f>
        <v>1090000</v>
      </c>
      <c r="H47" s="3">
        <f>SUM(H48:H51)</f>
        <v>1140000</v>
      </c>
    </row>
    <row r="48" spans="5:8" ht="12.5" customHeight="1" x14ac:dyDescent="0.25">
      <c r="E48" s="6" t="s">
        <v>68</v>
      </c>
      <c r="F48" s="7">
        <v>1043000</v>
      </c>
      <c r="G48" s="8">
        <v>1090000</v>
      </c>
      <c r="H48" s="9">
        <v>1140000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1043000</v>
      </c>
      <c r="G118" s="18">
        <f>SUM(G45)</f>
        <v>1090000</v>
      </c>
      <c r="H118" s="18">
        <f>SUM(H45)</f>
        <v>1140000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7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383920000</v>
      </c>
      <c r="G5" s="3">
        <v>424545000</v>
      </c>
      <c r="H5" s="3">
        <v>468064000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137021000</v>
      </c>
      <c r="G7" s="4">
        <f>SUM(G8:G19)</f>
        <v>141918000</v>
      </c>
      <c r="H7" s="4">
        <f>SUM(H8:H19)</f>
        <v>129827000</v>
      </c>
    </row>
    <row r="8" spans="5:8" ht="13" x14ac:dyDescent="0.3">
      <c r="E8" s="26" t="s">
        <v>11</v>
      </c>
      <c r="F8" s="11">
        <v>79585000</v>
      </c>
      <c r="G8" s="11">
        <v>83202000</v>
      </c>
      <c r="H8" s="11">
        <v>86972000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27436000</v>
      </c>
      <c r="G11" s="11">
        <v>28750000</v>
      </c>
      <c r="H11" s="11">
        <v>17000000</v>
      </c>
    </row>
    <row r="12" spans="5:8" ht="13" x14ac:dyDescent="0.3">
      <c r="E12" s="26" t="s">
        <v>15</v>
      </c>
      <c r="F12" s="19">
        <v>5000000</v>
      </c>
      <c r="G12" s="19">
        <v>10000000</v>
      </c>
      <c r="H12" s="19">
        <v>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25000000</v>
      </c>
      <c r="G16" s="11">
        <v>19966000</v>
      </c>
      <c r="H16" s="11">
        <v>20855000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5948000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2848000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526889000</v>
      </c>
      <c r="G30" s="18">
        <f>+G5+G6+G7+G20</f>
        <v>569563000</v>
      </c>
      <c r="H30" s="18">
        <f>+H5+H6+H7+H20</f>
        <v>601129000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44470000</v>
      </c>
      <c r="G32" s="3">
        <f>SUM(G33:G38)</f>
        <v>20353000</v>
      </c>
      <c r="H32" s="3">
        <f>SUM(H33:H38)</f>
        <v>20353000</v>
      </c>
    </row>
    <row r="33" spans="5:8" ht="13" x14ac:dyDescent="0.3">
      <c r="E33" s="26" t="s">
        <v>18</v>
      </c>
      <c r="F33" s="11">
        <v>43964000</v>
      </c>
      <c r="G33" s="11">
        <v>20000000</v>
      </c>
      <c r="H33" s="11">
        <v>20000000</v>
      </c>
    </row>
    <row r="34" spans="5:8" ht="13" x14ac:dyDescent="0.3">
      <c r="E34" s="26" t="s">
        <v>36</v>
      </c>
      <c r="F34" s="11">
        <v>406000</v>
      </c>
      <c r="G34" s="11">
        <v>253000</v>
      </c>
      <c r="H34" s="11">
        <v>253000</v>
      </c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44470000</v>
      </c>
      <c r="G41" s="30">
        <f>+G32+G39</f>
        <v>20353000</v>
      </c>
      <c r="H41" s="30">
        <f>+H32+H39</f>
        <v>20353000</v>
      </c>
    </row>
    <row r="42" spans="5:8" ht="14" x14ac:dyDescent="0.3">
      <c r="E42" s="29" t="s">
        <v>41</v>
      </c>
      <c r="F42" s="30">
        <f>+F30+F41</f>
        <v>571359000</v>
      </c>
      <c r="G42" s="30">
        <f>+G30+G41</f>
        <v>589916000</v>
      </c>
      <c r="H42" s="30">
        <f>+H30+H41</f>
        <v>621482000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1593000</v>
      </c>
      <c r="G45" s="4">
        <f>SUM(G47+G53+G59+G65+G71+G77+G83+G89+G95+G101+G107+G113)</f>
        <v>1665000</v>
      </c>
      <c r="H45" s="4">
        <f>SUM(H47+H53+H59+H65+H71+H77+H83+H89+H95+H101+H107+H113)</f>
        <v>1742000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1593000</v>
      </c>
      <c r="G47" s="3">
        <f>SUM(G48:G51)</f>
        <v>1665000</v>
      </c>
      <c r="H47" s="3">
        <f>SUM(H48:H51)</f>
        <v>1742000</v>
      </c>
    </row>
    <row r="48" spans="5:8" ht="12.5" customHeight="1" x14ac:dyDescent="0.25">
      <c r="E48" s="6" t="s">
        <v>68</v>
      </c>
      <c r="F48" s="7">
        <v>1593000</v>
      </c>
      <c r="G48" s="8">
        <v>1665000</v>
      </c>
      <c r="H48" s="9">
        <v>1742000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1593000</v>
      </c>
      <c r="G118" s="18">
        <f>SUM(G45)</f>
        <v>1665000</v>
      </c>
      <c r="H118" s="18">
        <f>SUM(H45)</f>
        <v>1742000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E58" sqref="E5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1051811000</v>
      </c>
      <c r="G5" s="3">
        <v>1126545000</v>
      </c>
      <c r="H5" s="3">
        <v>1200590000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363788000</v>
      </c>
      <c r="G7" s="4">
        <f>SUM(G8:G19)</f>
        <v>381177000</v>
      </c>
      <c r="H7" s="4">
        <f>SUM(H8:H19)</f>
        <v>399303000</v>
      </c>
    </row>
    <row r="8" spans="5:8" ht="13" x14ac:dyDescent="0.3">
      <c r="E8" s="26" t="s">
        <v>11</v>
      </c>
      <c r="F8" s="11">
        <v>361060000</v>
      </c>
      <c r="G8" s="11">
        <v>378326000</v>
      </c>
      <c r="H8" s="11">
        <v>396324000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2728000</v>
      </c>
      <c r="G13" s="19">
        <v>2851000</v>
      </c>
      <c r="H13" s="19">
        <v>2979000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4845000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1845000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1420444000</v>
      </c>
      <c r="G30" s="18">
        <f>+G5+G6+G7+G20</f>
        <v>1510722000</v>
      </c>
      <c r="H30" s="18">
        <f>+H5+H6+H7+H20</f>
        <v>1602893000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78000000</v>
      </c>
      <c r="G32" s="3">
        <f>SUM(G33:G38)</f>
        <v>218508000</v>
      </c>
      <c r="H32" s="3">
        <f>SUM(H33:H38)</f>
        <v>165300000</v>
      </c>
    </row>
    <row r="33" spans="5:8" ht="13" x14ac:dyDescent="0.3">
      <c r="E33" s="26" t="s">
        <v>18</v>
      </c>
      <c r="F33" s="11">
        <v>38000000</v>
      </c>
      <c r="G33" s="11">
        <v>140000000</v>
      </c>
      <c r="H33" s="11">
        <v>82000000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40000000</v>
      </c>
      <c r="G37" s="11">
        <v>78508000</v>
      </c>
      <c r="H37" s="11">
        <v>83300000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78000000</v>
      </c>
      <c r="G41" s="30">
        <f>+G32+G39</f>
        <v>218508000</v>
      </c>
      <c r="H41" s="30">
        <f>+H32+H39</f>
        <v>165300000</v>
      </c>
    </row>
    <row r="42" spans="5:8" ht="14" x14ac:dyDescent="0.3">
      <c r="E42" s="29" t="s">
        <v>41</v>
      </c>
      <c r="F42" s="30">
        <f>+F30+F41</f>
        <v>1498444000</v>
      </c>
      <c r="G42" s="30">
        <f>+G30+G41</f>
        <v>1729230000</v>
      </c>
      <c r="H42" s="30">
        <f>+H30+H41</f>
        <v>1768193000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E58" sqref="E5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479123000</v>
      </c>
      <c r="G5" s="3">
        <v>509243000</v>
      </c>
      <c r="H5" s="3">
        <v>535483000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608802000</v>
      </c>
      <c r="G7" s="4">
        <f>SUM(G8:G19)</f>
        <v>712707000</v>
      </c>
      <c r="H7" s="4">
        <f>SUM(H8:H19)</f>
        <v>767001000</v>
      </c>
    </row>
    <row r="8" spans="5:8" ht="13" x14ac:dyDescent="0.3">
      <c r="E8" s="26" t="s">
        <v>11</v>
      </c>
      <c r="F8" s="11">
        <v>166277000</v>
      </c>
      <c r="G8" s="11">
        <v>174097000</v>
      </c>
      <c r="H8" s="11">
        <v>182249000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2525000</v>
      </c>
      <c r="G13" s="19">
        <v>2743000</v>
      </c>
      <c r="H13" s="19">
        <v>2866000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340000000</v>
      </c>
      <c r="G15" s="11">
        <v>460867000</v>
      </c>
      <c r="H15" s="11">
        <v>486986000</v>
      </c>
    </row>
    <row r="16" spans="5:8" ht="13" x14ac:dyDescent="0.3">
      <c r="E16" s="26" t="s">
        <v>19</v>
      </c>
      <c r="F16" s="11">
        <v>100000000</v>
      </c>
      <c r="G16" s="11">
        <v>75000000</v>
      </c>
      <c r="H16" s="11">
        <v>94900000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3379000</v>
      </c>
      <c r="G20" s="3">
        <f>SUM(G21:G29)</f>
        <v>3723000</v>
      </c>
      <c r="H20" s="3">
        <f>SUM(H21:H29)</f>
        <v>3861000</v>
      </c>
    </row>
    <row r="21" spans="5:8" ht="13" x14ac:dyDescent="0.3">
      <c r="E21" s="26" t="s">
        <v>24</v>
      </c>
      <c r="F21" s="19">
        <v>2300000</v>
      </c>
      <c r="G21" s="19">
        <v>3723000</v>
      </c>
      <c r="H21" s="19">
        <v>3861000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1079000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1091304000</v>
      </c>
      <c r="G30" s="18">
        <f>+G5+G6+G7+G20</f>
        <v>1225673000</v>
      </c>
      <c r="H30" s="18">
        <f>+H5+H6+H7+H20</f>
        <v>1306345000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1091304000</v>
      </c>
      <c r="G42" s="30">
        <f>+G30+G41</f>
        <v>1225673000</v>
      </c>
      <c r="H42" s="30">
        <f>+H30+H41</f>
        <v>1306345000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workbookViewId="0">
      <selection activeCell="E58" sqref="E5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213548000</v>
      </c>
      <c r="G5" s="3">
        <v>223531000</v>
      </c>
      <c r="H5" s="3">
        <v>233443000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2641000</v>
      </c>
      <c r="G7" s="4">
        <f>SUM(G8:G19)</f>
        <v>2761000</v>
      </c>
      <c r="H7" s="4">
        <f>SUM(H8:H19)</f>
        <v>2884000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2641000</v>
      </c>
      <c r="G13" s="19">
        <v>2761000</v>
      </c>
      <c r="H13" s="19">
        <v>2884000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3306000</v>
      </c>
      <c r="G20" s="3">
        <f>SUM(G21:G29)</f>
        <v>1000000</v>
      </c>
      <c r="H20" s="3">
        <f>SUM(H21:H29)</f>
        <v>1138000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2306000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219495000</v>
      </c>
      <c r="G30" s="18">
        <f>+G5+G6+G7+G20</f>
        <v>227292000</v>
      </c>
      <c r="H30" s="18">
        <f>+H5+H6+H7+H20</f>
        <v>237465000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219495000</v>
      </c>
      <c r="G42" s="30">
        <f>+G30+G41</f>
        <v>227292000</v>
      </c>
      <c r="H42" s="30">
        <f>+H30+H41</f>
        <v>237465000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ht="12.5" customHeight="1" x14ac:dyDescent="0.25">
      <c r="E48" s="6" t="s">
        <v>68</v>
      </c>
      <c r="F48" s="7"/>
      <c r="G48" s="8"/>
      <c r="H48" s="9"/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25" zoomScale="70" zoomScaleNormal="7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443171000</v>
      </c>
      <c r="G5" s="3">
        <v>471840000</v>
      </c>
      <c r="H5" s="3">
        <v>472917000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167728000</v>
      </c>
      <c r="G7" s="4">
        <f>SUM(G8:G19)</f>
        <v>200164000</v>
      </c>
      <c r="H7" s="4">
        <f>SUM(H8:H19)</f>
        <v>226436000</v>
      </c>
    </row>
    <row r="8" spans="5:8" ht="13" x14ac:dyDescent="0.3">
      <c r="E8" s="26" t="s">
        <v>11</v>
      </c>
      <c r="F8" s="11">
        <v>137728000</v>
      </c>
      <c r="G8" s="11">
        <v>144164000</v>
      </c>
      <c r="H8" s="11">
        <v>150873000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>
        <v>1000000</v>
      </c>
      <c r="H12" s="19">
        <v>2000000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30000000</v>
      </c>
      <c r="G16" s="11">
        <v>55000000</v>
      </c>
      <c r="H16" s="11">
        <v>73563000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5774000</v>
      </c>
      <c r="G20" s="3">
        <f>SUM(G21:G29)</f>
        <v>2900000</v>
      </c>
      <c r="H20" s="3">
        <f>SUM(H21:H29)</f>
        <v>3038000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3038000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2874000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616673000</v>
      </c>
      <c r="G30" s="18">
        <f>+G5+G6+G7+G20</f>
        <v>674904000</v>
      </c>
      <c r="H30" s="18">
        <f>+H5+H6+H7+H20</f>
        <v>702391000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52030000</v>
      </c>
      <c r="G32" s="3">
        <f>SUM(G33:G38)</f>
        <v>33134000</v>
      </c>
      <c r="H32" s="3">
        <f>SUM(H33:H38)</f>
        <v>49397000</v>
      </c>
    </row>
    <row r="33" spans="5:8" ht="13" x14ac:dyDescent="0.3">
      <c r="E33" s="26" t="s">
        <v>18</v>
      </c>
      <c r="F33" s="11">
        <v>30338000</v>
      </c>
      <c r="G33" s="11">
        <v>13737000</v>
      </c>
      <c r="H33" s="11">
        <v>30000000</v>
      </c>
    </row>
    <row r="34" spans="5:8" ht="13" x14ac:dyDescent="0.3">
      <c r="E34" s="26" t="s">
        <v>36</v>
      </c>
      <c r="F34" s="11">
        <v>21192000</v>
      </c>
      <c r="G34" s="11">
        <v>18897000</v>
      </c>
      <c r="H34" s="11">
        <v>18897000</v>
      </c>
    </row>
    <row r="35" spans="5:8" ht="13" x14ac:dyDescent="0.3">
      <c r="E35" s="26" t="s">
        <v>37</v>
      </c>
      <c r="F35" s="11">
        <v>500000</v>
      </c>
      <c r="G35" s="11">
        <v>500000</v>
      </c>
      <c r="H35" s="11">
        <v>500000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52030000</v>
      </c>
      <c r="G41" s="30">
        <f>+G32+G39</f>
        <v>33134000</v>
      </c>
      <c r="H41" s="30">
        <f>+H32+H39</f>
        <v>49397000</v>
      </c>
    </row>
    <row r="42" spans="5:8" ht="14" x14ac:dyDescent="0.3">
      <c r="E42" s="29" t="s">
        <v>41</v>
      </c>
      <c r="F42" s="30">
        <f>+F30+F41</f>
        <v>668703000</v>
      </c>
      <c r="G42" s="30">
        <f>+G30+G41</f>
        <v>708038000</v>
      </c>
      <c r="H42" s="30">
        <f>+H30+H41</f>
        <v>751788000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1036000</v>
      </c>
      <c r="G45" s="4">
        <f>SUM(G47+G53+G59+G65+G71+G77+G83+G89+G95+G101+G107+G113)</f>
        <v>1083000</v>
      </c>
      <c r="H45" s="4">
        <f>SUM(H47+H53+H59+H65+H71+H77+H83+H89+H95+H101+H107+H113)</f>
        <v>1133000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1036000</v>
      </c>
      <c r="G47" s="3">
        <f>SUM(G48:G51)</f>
        <v>1083000</v>
      </c>
      <c r="H47" s="3">
        <f>SUM(H48:H51)</f>
        <v>1133000</v>
      </c>
    </row>
    <row r="48" spans="5:8" ht="12.5" customHeight="1" x14ac:dyDescent="0.25">
      <c r="E48" s="6" t="s">
        <v>68</v>
      </c>
      <c r="F48" s="7">
        <v>1036000</v>
      </c>
      <c r="G48" s="8">
        <v>1083000</v>
      </c>
      <c r="H48" s="9">
        <v>1133000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1036000</v>
      </c>
      <c r="G118" s="18">
        <f>SUM(G45)</f>
        <v>1083000</v>
      </c>
      <c r="H118" s="18">
        <f>SUM(H45)</f>
        <v>1133000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A15" zoomScale="50" zoomScaleNormal="50" workbookViewId="0">
      <selection activeCell="G49" sqref="G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1052334000</v>
      </c>
      <c r="G5" s="3">
        <v>1166196000</v>
      </c>
      <c r="H5" s="3">
        <v>1266941000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369808000</v>
      </c>
      <c r="G7" s="4">
        <f>SUM(G8:G19)</f>
        <v>385886000</v>
      </c>
      <c r="H7" s="4">
        <f>SUM(H8:H19)</f>
        <v>402802000</v>
      </c>
    </row>
    <row r="8" spans="5:8" ht="13" x14ac:dyDescent="0.3">
      <c r="E8" s="26" t="s">
        <v>11</v>
      </c>
      <c r="F8" s="11">
        <v>339658000</v>
      </c>
      <c r="G8" s="11">
        <v>355886000</v>
      </c>
      <c r="H8" s="11">
        <v>372802000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30150000</v>
      </c>
      <c r="G11" s="11">
        <v>30000000</v>
      </c>
      <c r="H11" s="11">
        <v>30000000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3878000</v>
      </c>
      <c r="G20" s="3">
        <f>SUM(G21:G29)</f>
        <v>2900000</v>
      </c>
      <c r="H20" s="3">
        <f>SUM(H21:H29)</f>
        <v>3038000</v>
      </c>
    </row>
    <row r="21" spans="5:8" ht="13" x14ac:dyDescent="0.3">
      <c r="E21" s="26" t="s">
        <v>24</v>
      </c>
      <c r="F21" s="19">
        <v>2900000</v>
      </c>
      <c r="G21" s="19">
        <v>2900000</v>
      </c>
      <c r="H21" s="19">
        <v>3038000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978000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1426020000</v>
      </c>
      <c r="G30" s="18">
        <f>+G5+G6+G7+G20</f>
        <v>1554982000</v>
      </c>
      <c r="H30" s="18">
        <f>+H5+H6+H7+H20</f>
        <v>1672781000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201747000</v>
      </c>
      <c r="G32" s="3">
        <f>SUM(G33:G38)</f>
        <v>227006000</v>
      </c>
      <c r="H32" s="3">
        <f>SUM(H33:H38)</f>
        <v>283799000</v>
      </c>
    </row>
    <row r="33" spans="5:8" ht="13" x14ac:dyDescent="0.3">
      <c r="E33" s="26" t="s">
        <v>18</v>
      </c>
      <c r="F33" s="11">
        <v>134887000</v>
      </c>
      <c r="G33" s="11">
        <v>95000000</v>
      </c>
      <c r="H33" s="11">
        <v>148628000</v>
      </c>
    </row>
    <row r="34" spans="5:8" ht="13" x14ac:dyDescent="0.3">
      <c r="E34" s="26" t="s">
        <v>36</v>
      </c>
      <c r="F34" s="11">
        <v>46860000</v>
      </c>
      <c r="G34" s="11">
        <v>59171000</v>
      </c>
      <c r="H34" s="11">
        <v>59171000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20000000</v>
      </c>
      <c r="G37" s="11">
        <v>72835000</v>
      </c>
      <c r="H37" s="11">
        <v>76000000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201747000</v>
      </c>
      <c r="G41" s="30">
        <f>+G32+G39</f>
        <v>227006000</v>
      </c>
      <c r="H41" s="30">
        <f>+H32+H39</f>
        <v>283799000</v>
      </c>
    </row>
    <row r="42" spans="5:8" ht="14" x14ac:dyDescent="0.3">
      <c r="E42" s="29" t="s">
        <v>41</v>
      </c>
      <c r="F42" s="30">
        <f>+F30+F41</f>
        <v>1627767000</v>
      </c>
      <c r="G42" s="30">
        <f>+G30+G41</f>
        <v>1781988000</v>
      </c>
      <c r="H42" s="30">
        <f>+H30+H41</f>
        <v>1956580000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1200000</v>
      </c>
      <c r="G45" s="4">
        <f>SUM(G47+G53+G59+G65+G71+G77+G83+G89+G95+G101+G107+G113)</f>
        <v>1254000</v>
      </c>
      <c r="H45" s="4">
        <f>SUM(H47+H53+H59+H65+H71+H77+H83+H89+H95+H101+H107+H113)</f>
        <v>1312000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1200000</v>
      </c>
      <c r="G47" s="3">
        <f>SUM(G48:G51)</f>
        <v>1254000</v>
      </c>
      <c r="H47" s="3">
        <f>SUM(H48:H51)</f>
        <v>1312000</v>
      </c>
    </row>
    <row r="48" spans="5:8" ht="12.5" customHeight="1" x14ac:dyDescent="0.25">
      <c r="E48" s="6" t="s">
        <v>68</v>
      </c>
      <c r="F48" s="7">
        <v>1200000</v>
      </c>
      <c r="G48" s="8">
        <v>1254000</v>
      </c>
      <c r="H48" s="9">
        <v>1312000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1200000</v>
      </c>
      <c r="G118" s="18">
        <f>SUM(G45)</f>
        <v>1254000</v>
      </c>
      <c r="H118" s="18">
        <f>SUM(H45)</f>
        <v>1312000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9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1072059000</v>
      </c>
      <c r="G5" s="3">
        <v>1205945000</v>
      </c>
      <c r="H5" s="3">
        <v>1366617000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686518000</v>
      </c>
      <c r="G7" s="4">
        <f>SUM(G8:G19)</f>
        <v>719772000</v>
      </c>
      <c r="H7" s="4">
        <f>SUM(H8:H19)</f>
        <v>694898000</v>
      </c>
    </row>
    <row r="8" spans="5:8" ht="13" x14ac:dyDescent="0.3">
      <c r="E8" s="26" t="s">
        <v>11</v>
      </c>
      <c r="F8" s="11">
        <v>291208000</v>
      </c>
      <c r="G8" s="11">
        <v>296699000</v>
      </c>
      <c r="H8" s="11">
        <v>310761000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257603000</v>
      </c>
      <c r="G10" s="19">
        <v>258073000</v>
      </c>
      <c r="H10" s="19">
        <v>253484000</v>
      </c>
    </row>
    <row r="11" spans="5:8" ht="13" x14ac:dyDescent="0.3">
      <c r="E11" s="26" t="s">
        <v>14</v>
      </c>
      <c r="F11" s="11">
        <v>31000000</v>
      </c>
      <c r="G11" s="11">
        <v>33000000</v>
      </c>
      <c r="H11" s="11">
        <v>30000000</v>
      </c>
    </row>
    <row r="12" spans="5:8" ht="13" x14ac:dyDescent="0.3">
      <c r="E12" s="26" t="s">
        <v>15</v>
      </c>
      <c r="F12" s="19">
        <v>11707000</v>
      </c>
      <c r="G12" s="19">
        <v>10000000</v>
      </c>
      <c r="H12" s="19">
        <v>15000000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95000000</v>
      </c>
      <c r="G16" s="11">
        <v>122000000</v>
      </c>
      <c r="H16" s="11">
        <v>85653000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8896000</v>
      </c>
      <c r="G20" s="3">
        <f>SUM(G21:G29)</f>
        <v>6700000</v>
      </c>
      <c r="H20" s="3">
        <f>SUM(H21:H29)</f>
        <v>1838000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2196000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1767473000</v>
      </c>
      <c r="G30" s="18">
        <f>+G5+G6+G7+G20</f>
        <v>1932417000</v>
      </c>
      <c r="H30" s="18">
        <f>+H5+H6+H7+H20</f>
        <v>2063353000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48604000</v>
      </c>
      <c r="G32" s="3">
        <f>SUM(G33:G38)</f>
        <v>110556000</v>
      </c>
      <c r="H32" s="3">
        <f>SUM(H33:H38)</f>
        <v>110556000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48504000</v>
      </c>
      <c r="G34" s="11">
        <v>110456000</v>
      </c>
      <c r="H34" s="11">
        <v>110456000</v>
      </c>
    </row>
    <row r="35" spans="5:8" ht="13" x14ac:dyDescent="0.3">
      <c r="E35" s="26" t="s">
        <v>37</v>
      </c>
      <c r="F35" s="11">
        <v>100000</v>
      </c>
      <c r="G35" s="11">
        <v>100000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48604000</v>
      </c>
      <c r="G41" s="30">
        <f>+G32+G39</f>
        <v>110556000</v>
      </c>
      <c r="H41" s="30">
        <f>+H32+H39</f>
        <v>110556000</v>
      </c>
    </row>
    <row r="42" spans="5:8" ht="14" x14ac:dyDescent="0.3">
      <c r="E42" s="29" t="s">
        <v>41</v>
      </c>
      <c r="F42" s="30">
        <f>+F30+F41</f>
        <v>1816077000</v>
      </c>
      <c r="G42" s="30">
        <f>+G30+G41</f>
        <v>2042973000</v>
      </c>
      <c r="H42" s="30">
        <f>+H30+H41</f>
        <v>2173909000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1784000</v>
      </c>
      <c r="G45" s="4">
        <f>SUM(G47+G53+G59+G65+G71+G77+G83+G89+G95+G101+G107+G113)</f>
        <v>1864000</v>
      </c>
      <c r="H45" s="4">
        <f>SUM(H47+H53+H59+H65+H71+H77+H83+H89+H95+H101+H107+H113)</f>
        <v>1950000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1784000</v>
      </c>
      <c r="G47" s="3">
        <f>SUM(G48:G51)</f>
        <v>1864000</v>
      </c>
      <c r="H47" s="3">
        <f>SUM(H48:H51)</f>
        <v>1950000</v>
      </c>
    </row>
    <row r="48" spans="5:8" ht="12.5" customHeight="1" x14ac:dyDescent="0.25">
      <c r="E48" s="6" t="s">
        <v>68</v>
      </c>
      <c r="F48" s="7">
        <v>1784000</v>
      </c>
      <c r="G48" s="8">
        <v>1864000</v>
      </c>
      <c r="H48" s="9">
        <v>1950000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1784000</v>
      </c>
      <c r="G118" s="18">
        <f>SUM(G45)</f>
        <v>1864000</v>
      </c>
      <c r="H118" s="18">
        <f>SUM(H45)</f>
        <v>1950000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50"/>
  <sheetViews>
    <sheetView showGridLines="0" topLeftCell="F35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129725000</v>
      </c>
      <c r="G5" s="3">
        <v>142123000</v>
      </c>
      <c r="H5" s="3">
        <v>151348000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30205000</v>
      </c>
      <c r="G7" s="4">
        <f>SUM(G8:G19)</f>
        <v>33427000</v>
      </c>
      <c r="H7" s="4">
        <f>SUM(H8:H19)</f>
        <v>32701000</v>
      </c>
    </row>
    <row r="8" spans="5:8" ht="13" x14ac:dyDescent="0.3">
      <c r="E8" s="26" t="s">
        <v>11</v>
      </c>
      <c r="F8" s="11">
        <v>30205000</v>
      </c>
      <c r="G8" s="11">
        <v>31427000</v>
      </c>
      <c r="H8" s="11">
        <v>32701000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2000000</v>
      </c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4050000</v>
      </c>
      <c r="G20" s="3">
        <f>SUM(G21:G29)</f>
        <v>3100000</v>
      </c>
      <c r="H20" s="3">
        <f>SUM(H21:H29)</f>
        <v>3238000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3238000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950000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163980000</v>
      </c>
      <c r="G30" s="18">
        <f>+G5+G6+G7+G20</f>
        <v>178650000</v>
      </c>
      <c r="H30" s="18">
        <f>+H5+H6+H7+H20</f>
        <v>187287000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20285000</v>
      </c>
      <c r="G32" s="3">
        <f>SUM(G33:G38)</f>
        <v>69466000</v>
      </c>
      <c r="H32" s="3">
        <f>SUM(H33:H38)</f>
        <v>73798000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285000</v>
      </c>
      <c r="G34" s="11">
        <v>2826000</v>
      </c>
      <c r="H34" s="11">
        <v>2826000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20000000</v>
      </c>
      <c r="G37" s="11">
        <v>66640000</v>
      </c>
      <c r="H37" s="11">
        <v>70972000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20285000</v>
      </c>
      <c r="G41" s="30">
        <f>+G32+G39</f>
        <v>69466000</v>
      </c>
      <c r="H41" s="30">
        <f>+H32+H39</f>
        <v>73798000</v>
      </c>
    </row>
    <row r="42" spans="5:8" ht="14" x14ac:dyDescent="0.3">
      <c r="E42" s="29" t="s">
        <v>41</v>
      </c>
      <c r="F42" s="30">
        <f>+F30+F41</f>
        <v>184265000</v>
      </c>
      <c r="G42" s="30">
        <f>+G30+G41</f>
        <v>248116000</v>
      </c>
      <c r="H42" s="30">
        <f>+H30+H41</f>
        <v>261085000</v>
      </c>
    </row>
    <row r="43" spans="5:8" x14ac:dyDescent="0.25">
      <c r="F43" s="21"/>
      <c r="G43" s="21"/>
      <c r="H43" s="21"/>
    </row>
    <row r="44" spans="5:8" ht="13" x14ac:dyDescent="0.25">
      <c r="E44" s="2" t="s">
        <v>64</v>
      </c>
      <c r="F44" s="3"/>
      <c r="G44" s="3"/>
      <c r="H44" s="3"/>
    </row>
    <row r="45" spans="5:8" ht="13" x14ac:dyDescent="0.25">
      <c r="E45" s="2" t="s">
        <v>65</v>
      </c>
      <c r="F45" s="4">
        <f>SUM(F47+F53+F59+F65+F71+F77+F83+F89+F95+F101+F107+F113)</f>
        <v>1022000</v>
      </c>
      <c r="G45" s="4">
        <f>SUM(G47+G53+G59+G65+G71+G77+G83+G89+G95+G101+G107+G113)</f>
        <v>1068000</v>
      </c>
      <c r="H45" s="4">
        <f>SUM(H47+H53+H59+H65+H71+H77+H83+H89+H95+H101+H107+H113)</f>
        <v>1117000</v>
      </c>
    </row>
    <row r="46" spans="5:8" ht="13" x14ac:dyDescent="0.25">
      <c r="E46" s="5" t="s">
        <v>66</v>
      </c>
      <c r="F46" s="3"/>
      <c r="G46" s="3"/>
      <c r="H46" s="3"/>
    </row>
    <row r="47" spans="5:8" ht="13" customHeight="1" x14ac:dyDescent="0.25">
      <c r="E47" s="2" t="s">
        <v>69</v>
      </c>
      <c r="F47" s="3">
        <f>SUM(F48:F51)</f>
        <v>1022000</v>
      </c>
      <c r="G47" s="3">
        <f>SUM(G48:G51)</f>
        <v>1068000</v>
      </c>
      <c r="H47" s="3">
        <f>SUM(H48:H51)</f>
        <v>1117000</v>
      </c>
    </row>
    <row r="48" spans="5:8" ht="12.5" customHeight="1" x14ac:dyDescent="0.25">
      <c r="E48" s="6" t="s">
        <v>68</v>
      </c>
      <c r="F48" s="7">
        <v>1022000</v>
      </c>
      <c r="G48" s="8">
        <v>1068000</v>
      </c>
      <c r="H48" s="9">
        <v>1117000</v>
      </c>
    </row>
    <row r="49" spans="5:8" x14ac:dyDescent="0.25">
      <c r="E49" s="6"/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x14ac:dyDescent="0.25">
      <c r="E54" s="6"/>
      <c r="F54" s="7"/>
      <c r="G54" s="8"/>
      <c r="H54" s="9"/>
    </row>
    <row r="55" spans="5:8" x14ac:dyDescent="0.25">
      <c r="E55" s="6"/>
      <c r="F55" s="10"/>
      <c r="G55" s="11"/>
      <c r="H55" s="12"/>
    </row>
    <row r="56" spans="5:8" x14ac:dyDescent="0.25">
      <c r="E56" s="6"/>
      <c r="F56" s="10"/>
      <c r="G56" s="11"/>
      <c r="H56" s="12"/>
    </row>
    <row r="57" spans="5:8" x14ac:dyDescent="0.25">
      <c r="E57" s="6"/>
      <c r="F57" s="13"/>
      <c r="G57" s="14"/>
      <c r="H57" s="15"/>
    </row>
    <row r="58" spans="5:8" x14ac:dyDescent="0.25">
      <c r="F58" s="16"/>
      <c r="G58" s="16"/>
      <c r="H58" s="16"/>
    </row>
    <row r="59" spans="5:8" ht="13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x14ac:dyDescent="0.25">
      <c r="E60" s="6"/>
      <c r="F60" s="7"/>
      <c r="G60" s="8"/>
      <c r="H60" s="9"/>
    </row>
    <row r="61" spans="5:8" x14ac:dyDescent="0.25">
      <c r="E61" s="6"/>
      <c r="F61" s="10"/>
      <c r="G61" s="11"/>
      <c r="H61" s="12"/>
    </row>
    <row r="62" spans="5:8" x14ac:dyDescent="0.25">
      <c r="E62" s="6"/>
      <c r="F62" s="10"/>
      <c r="G62" s="11"/>
      <c r="H62" s="12"/>
    </row>
    <row r="63" spans="5:8" x14ac:dyDescent="0.25">
      <c r="E63" s="6"/>
      <c r="F63" s="13"/>
      <c r="G63" s="14"/>
      <c r="H63" s="15"/>
    </row>
    <row r="64" spans="5:8" x14ac:dyDescent="0.25">
      <c r="F64" s="16"/>
      <c r="G64" s="16"/>
      <c r="H64" s="16"/>
    </row>
    <row r="65" spans="5:8" ht="13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x14ac:dyDescent="0.25">
      <c r="E66" s="6"/>
      <c r="F66" s="7"/>
      <c r="G66" s="8"/>
      <c r="H66" s="9"/>
    </row>
    <row r="67" spans="5:8" x14ac:dyDescent="0.25">
      <c r="E67" s="6"/>
      <c r="F67" s="10"/>
      <c r="G67" s="11"/>
      <c r="H67" s="12"/>
    </row>
    <row r="68" spans="5:8" x14ac:dyDescent="0.25">
      <c r="E68" s="6"/>
      <c r="F68" s="10"/>
      <c r="G68" s="11"/>
      <c r="H68" s="12"/>
    </row>
    <row r="69" spans="5:8" x14ac:dyDescent="0.25">
      <c r="E69" s="6"/>
      <c r="F69" s="13"/>
      <c r="G69" s="14"/>
      <c r="H69" s="15"/>
    </row>
    <row r="70" spans="5:8" x14ac:dyDescent="0.25">
      <c r="F70" s="16"/>
      <c r="G70" s="16"/>
      <c r="H70" s="16"/>
    </row>
    <row r="71" spans="5:8" ht="13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x14ac:dyDescent="0.25">
      <c r="E72" s="6"/>
      <c r="F72" s="7"/>
      <c r="G72" s="8"/>
      <c r="H72" s="9"/>
    </row>
    <row r="73" spans="5:8" x14ac:dyDescent="0.25">
      <c r="E73" s="6"/>
      <c r="F73" s="10"/>
      <c r="G73" s="11"/>
      <c r="H73" s="12"/>
    </row>
    <row r="74" spans="5:8" x14ac:dyDescent="0.25">
      <c r="E74" s="6"/>
      <c r="F74" s="10"/>
      <c r="G74" s="11"/>
      <c r="H74" s="12"/>
    </row>
    <row r="75" spans="5:8" x14ac:dyDescent="0.25">
      <c r="E75" s="6"/>
      <c r="F75" s="13"/>
      <c r="G75" s="14"/>
      <c r="H75" s="15"/>
    </row>
    <row r="76" spans="5:8" x14ac:dyDescent="0.25">
      <c r="F76" s="16"/>
      <c r="G76" s="16"/>
      <c r="H76" s="16"/>
    </row>
    <row r="77" spans="5:8" ht="13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x14ac:dyDescent="0.25">
      <c r="E78" s="6"/>
      <c r="F78" s="7"/>
      <c r="G78" s="8"/>
      <c r="H78" s="9"/>
    </row>
    <row r="79" spans="5:8" x14ac:dyDescent="0.25">
      <c r="E79" s="6"/>
      <c r="F79" s="10"/>
      <c r="G79" s="11"/>
      <c r="H79" s="12"/>
    </row>
    <row r="80" spans="5:8" x14ac:dyDescent="0.25">
      <c r="E80" s="6"/>
      <c r="F80" s="10"/>
      <c r="G80" s="11"/>
      <c r="H80" s="12"/>
    </row>
    <row r="81" spans="5:8" x14ac:dyDescent="0.25">
      <c r="E81" s="6"/>
      <c r="F81" s="13"/>
      <c r="G81" s="14"/>
      <c r="H81" s="15"/>
    </row>
    <row r="82" spans="5:8" x14ac:dyDescent="0.25">
      <c r="F82" s="16"/>
      <c r="G82" s="16"/>
      <c r="H82" s="16"/>
    </row>
    <row r="83" spans="5:8" ht="13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x14ac:dyDescent="0.25">
      <c r="E84" s="6"/>
      <c r="F84" s="7"/>
      <c r="G84" s="8"/>
      <c r="H84" s="9"/>
    </row>
    <row r="85" spans="5:8" x14ac:dyDescent="0.25">
      <c r="E85" s="6"/>
      <c r="F85" s="10"/>
      <c r="G85" s="11"/>
      <c r="H85" s="12"/>
    </row>
    <row r="86" spans="5:8" x14ac:dyDescent="0.25">
      <c r="E86" s="6"/>
      <c r="F86" s="10"/>
      <c r="G86" s="11"/>
      <c r="H86" s="12"/>
    </row>
    <row r="87" spans="5:8" x14ac:dyDescent="0.25">
      <c r="E87" s="6"/>
      <c r="F87" s="13"/>
      <c r="G87" s="14"/>
      <c r="H87" s="15"/>
    </row>
    <row r="88" spans="5:8" x14ac:dyDescent="0.25">
      <c r="F88" s="16"/>
      <c r="G88" s="16"/>
      <c r="H88" s="16"/>
    </row>
    <row r="89" spans="5:8" ht="13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x14ac:dyDescent="0.25">
      <c r="E90" s="6"/>
      <c r="F90" s="7"/>
      <c r="G90" s="8"/>
      <c r="H90" s="9"/>
    </row>
    <row r="91" spans="5:8" x14ac:dyDescent="0.25">
      <c r="E91" s="6"/>
      <c r="F91" s="10"/>
      <c r="G91" s="11"/>
      <c r="H91" s="12"/>
    </row>
    <row r="92" spans="5:8" x14ac:dyDescent="0.25">
      <c r="E92" s="6"/>
      <c r="F92" s="10"/>
      <c r="G92" s="11"/>
      <c r="H92" s="12"/>
    </row>
    <row r="93" spans="5:8" x14ac:dyDescent="0.25">
      <c r="E93" s="6"/>
      <c r="F93" s="13"/>
      <c r="G93" s="14"/>
      <c r="H93" s="15"/>
    </row>
    <row r="94" spans="5:8" x14ac:dyDescent="0.25">
      <c r="F94" s="16"/>
      <c r="G94" s="16"/>
      <c r="H94" s="16"/>
    </row>
    <row r="95" spans="5:8" ht="13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x14ac:dyDescent="0.25">
      <c r="E96" s="6"/>
      <c r="F96" s="7"/>
      <c r="G96" s="8"/>
      <c r="H96" s="9"/>
    </row>
    <row r="97" spans="5:8" x14ac:dyDescent="0.25">
      <c r="E97" s="6"/>
      <c r="F97" s="10"/>
      <c r="G97" s="11"/>
      <c r="H97" s="12"/>
    </row>
    <row r="98" spans="5:8" x14ac:dyDescent="0.25">
      <c r="E98" s="6"/>
      <c r="F98" s="10"/>
      <c r="G98" s="11"/>
      <c r="H98" s="12"/>
    </row>
    <row r="99" spans="5:8" x14ac:dyDescent="0.25">
      <c r="E99" s="6"/>
      <c r="F99" s="13"/>
      <c r="G99" s="14"/>
      <c r="H99" s="15"/>
    </row>
    <row r="100" spans="5:8" x14ac:dyDescent="0.25">
      <c r="F100" s="16"/>
      <c r="G100" s="16"/>
      <c r="H100" s="16"/>
    </row>
    <row r="101" spans="5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x14ac:dyDescent="0.25">
      <c r="E102" s="6"/>
      <c r="F102" s="7"/>
      <c r="G102" s="8"/>
      <c r="H102" s="9"/>
    </row>
    <row r="103" spans="5:8" x14ac:dyDescent="0.25">
      <c r="E103" s="6"/>
      <c r="F103" s="10"/>
      <c r="G103" s="11"/>
      <c r="H103" s="12"/>
    </row>
    <row r="104" spans="5:8" x14ac:dyDescent="0.25">
      <c r="E104" s="6"/>
      <c r="F104" s="10"/>
      <c r="G104" s="11"/>
      <c r="H104" s="12"/>
    </row>
    <row r="105" spans="5:8" x14ac:dyDescent="0.25">
      <c r="E105" s="6"/>
      <c r="F105" s="13"/>
      <c r="G105" s="14"/>
      <c r="H105" s="15"/>
    </row>
    <row r="106" spans="5:8" x14ac:dyDescent="0.25">
      <c r="F106" s="16"/>
      <c r="G106" s="16"/>
      <c r="H106" s="16"/>
    </row>
    <row r="107" spans="5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x14ac:dyDescent="0.25">
      <c r="E108" s="6"/>
      <c r="F108" s="7"/>
      <c r="G108" s="8"/>
      <c r="H108" s="9"/>
    </row>
    <row r="109" spans="5:8" x14ac:dyDescent="0.25">
      <c r="E109" s="6"/>
      <c r="F109" s="10"/>
      <c r="G109" s="11"/>
      <c r="H109" s="12"/>
    </row>
    <row r="110" spans="5:8" x14ac:dyDescent="0.25">
      <c r="E110" s="6"/>
      <c r="F110" s="10"/>
      <c r="G110" s="11"/>
      <c r="H110" s="12"/>
    </row>
    <row r="111" spans="5:8" x14ac:dyDescent="0.25">
      <c r="E111" s="6"/>
      <c r="F111" s="13"/>
      <c r="G111" s="14"/>
      <c r="H111" s="15"/>
    </row>
    <row r="112" spans="5:8" x14ac:dyDescent="0.25">
      <c r="F112" s="16"/>
      <c r="G112" s="16"/>
      <c r="H112" s="16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7" t="s">
        <v>67</v>
      </c>
      <c r="F118" s="18">
        <f>SUM(F45)</f>
        <v>1022000</v>
      </c>
      <c r="G118" s="18">
        <f>SUM(G45)</f>
        <v>1068000</v>
      </c>
      <c r="H118" s="18">
        <f>SUM(H45)</f>
        <v>1117000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Summary</vt:lpstr>
      <vt:lpstr>DC37</vt:lpstr>
      <vt:lpstr>DC38</vt:lpstr>
      <vt:lpstr>DC39</vt:lpstr>
      <vt:lpstr>DC40</vt:lpstr>
      <vt:lpstr>NW371</vt:lpstr>
      <vt:lpstr>NW372</vt:lpstr>
      <vt:lpstr>NW373</vt:lpstr>
      <vt:lpstr>NW374</vt:lpstr>
      <vt:lpstr>NW375</vt:lpstr>
      <vt:lpstr>NW381</vt:lpstr>
      <vt:lpstr>NW382</vt:lpstr>
      <vt:lpstr>NW383</vt:lpstr>
      <vt:lpstr>NW384</vt:lpstr>
      <vt:lpstr>NW385</vt:lpstr>
      <vt:lpstr>NW392</vt:lpstr>
      <vt:lpstr>NW393</vt:lpstr>
      <vt:lpstr>NW394</vt:lpstr>
      <vt:lpstr>NW396</vt:lpstr>
      <vt:lpstr>NW397</vt:lpstr>
      <vt:lpstr>NW403</vt:lpstr>
      <vt:lpstr>NW404</vt:lpstr>
      <vt:lpstr>NW405</vt:lpstr>
      <vt:lpstr>'DC37'!Print_Area</vt:lpstr>
      <vt:lpstr>'DC38'!Print_Area</vt:lpstr>
      <vt:lpstr>'DC39'!Print_Area</vt:lpstr>
      <vt:lpstr>'DC40'!Print_Area</vt:lpstr>
      <vt:lpstr>'NW371'!Print_Area</vt:lpstr>
      <vt:lpstr>'NW372'!Print_Area</vt:lpstr>
      <vt:lpstr>'NW373'!Print_Area</vt:lpstr>
      <vt:lpstr>'NW374'!Print_Area</vt:lpstr>
      <vt:lpstr>'NW375'!Print_Area</vt:lpstr>
      <vt:lpstr>'NW381'!Print_Area</vt:lpstr>
      <vt:lpstr>'NW382'!Print_Area</vt:lpstr>
      <vt:lpstr>'NW383'!Print_Area</vt:lpstr>
      <vt:lpstr>'NW384'!Print_Area</vt:lpstr>
      <vt:lpstr>'NW385'!Print_Area</vt:lpstr>
      <vt:lpstr>'NW392'!Print_Area</vt:lpstr>
      <vt:lpstr>'NW393'!Print_Area</vt:lpstr>
      <vt:lpstr>'NW394'!Print_Area</vt:lpstr>
      <vt:lpstr>'NW396'!Print_Area</vt:lpstr>
      <vt:lpstr>'NW397'!Print_Area</vt:lpstr>
      <vt:lpstr>'NW403'!Print_Area</vt:lpstr>
      <vt:lpstr>'NW404'!Print_Area</vt:lpstr>
      <vt:lpstr>'NW405'!Print_Area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Unathi Lekonyana</cp:lastModifiedBy>
  <dcterms:created xsi:type="dcterms:W3CDTF">2023-04-13T10:26:25Z</dcterms:created>
  <dcterms:modified xsi:type="dcterms:W3CDTF">2023-04-20T19:31:44Z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2023-04-13T10:27:04Z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1b60ecbb-fd9d-4297-87da-78069b490ba6</vt:lpwstr>
  </property>
  <property fmtid="{D5CDD505-2E9C-101B-9397-08002B2CF9AE}" pid="8" name="MSIP_Label_93c4247e-447d-4732-af29-2e529a4288f1_ContentBits">
    <vt:lpwstr>0</vt:lpwstr>
  </property>
</Properties>
</file>